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a\dfs\ENRG\ENRG-Planning1\Planning Policy\Local Plan Documents\LDF\LOCAL PLAN REVIEW\12. Draft Local Plan\4. Consultation\FINAL REG 19 Documents\Housing\Urban Capacity\"/>
    </mc:Choice>
  </mc:AlternateContent>
  <workbookProtection workbookPassword="F7F2" lockStructure="1"/>
  <bookViews>
    <workbookView minimized="1" xWindow="480" yWindow="530" windowWidth="20010" windowHeight="7620"/>
  </bookViews>
  <sheets>
    <sheet name="Housing" sheetId="1" r:id="rId1"/>
    <sheet name="Housing Trajectory Chart" sheetId="10" r:id="rId2"/>
    <sheet name="Masterplans &amp; Green Belt " sheetId="7" r:id="rId3"/>
    <sheet name="Masterplans Charts" sheetId="11" r:id="rId4"/>
    <sheet name="SHLAA Sites" sheetId="9" r:id="rId5"/>
    <sheet name="Employment" sheetId="12" r:id="rId6"/>
    <sheet name="Emp Sites" sheetId="13" r:id="rId7"/>
  </sheets>
  <definedNames>
    <definedName name="_xlnm._FilterDatabase" localSheetId="2" hidden="1">'Masterplans &amp; Green Belt '!$A$13:$AP$32</definedName>
    <definedName name="_xlnm._FilterDatabase" localSheetId="4" hidden="1">'SHLAA Sites'!$A$2:$AC$109</definedName>
  </definedNames>
  <calcPr calcId="152511"/>
</workbook>
</file>

<file path=xl/calcChain.xml><?xml version="1.0" encoding="utf-8"?>
<calcChain xmlns="http://schemas.openxmlformats.org/spreadsheetml/2006/main">
  <c r="W23" i="12" l="1"/>
  <c r="B25" i="13" l="1"/>
  <c r="B24" i="13" l="1"/>
  <c r="W13" i="12" l="1"/>
  <c r="W12" i="12"/>
  <c r="B23" i="13"/>
  <c r="B56" i="13"/>
  <c r="B49" i="13"/>
  <c r="B33" i="13"/>
  <c r="B26" i="13" l="1"/>
  <c r="AN104" i="7"/>
  <c r="R104" i="7"/>
  <c r="Q104" i="7"/>
  <c r="P104" i="7"/>
  <c r="O104" i="7"/>
  <c r="N104" i="7"/>
  <c r="Q42" i="7" l="1"/>
  <c r="Q43" i="7" s="1"/>
  <c r="Z168" i="7" l="1"/>
  <c r="Y168" i="7"/>
  <c r="X168" i="7"/>
  <c r="S168" i="7"/>
  <c r="T168" i="7"/>
  <c r="U168" i="7"/>
  <c r="W168" i="7"/>
  <c r="V168" i="7"/>
  <c r="AN164" i="7"/>
  <c r="N144" i="7" l="1"/>
  <c r="O144" i="7"/>
  <c r="P144" i="7"/>
  <c r="Q144" i="7"/>
  <c r="R144" i="7"/>
  <c r="AN144" i="7"/>
  <c r="AN42" i="7"/>
  <c r="AN36" i="7"/>
  <c r="AN37" i="7"/>
  <c r="AN38" i="7"/>
  <c r="AN35" i="7"/>
  <c r="AN22" i="7"/>
  <c r="AN23" i="7"/>
  <c r="AN24" i="7"/>
  <c r="AN25" i="7"/>
  <c r="AN26" i="7"/>
  <c r="AN27" i="7"/>
  <c r="AN28" i="7"/>
  <c r="AN29" i="7"/>
  <c r="AN30" i="7"/>
  <c r="AN31" i="7"/>
  <c r="X109" i="9" l="1"/>
  <c r="R8" i="1" s="1"/>
  <c r="Y109" i="9"/>
  <c r="S8" i="1" s="1"/>
  <c r="Z109" i="9"/>
  <c r="T8" i="1" s="1"/>
  <c r="AA109" i="9"/>
  <c r="U8" i="1" s="1"/>
  <c r="AB109" i="9"/>
  <c r="AC13" i="9"/>
  <c r="C27" i="12" l="1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C25" i="12"/>
  <c r="W9" i="12"/>
  <c r="R29" i="12" l="1"/>
  <c r="J29" i="12"/>
  <c r="U29" i="12"/>
  <c r="I29" i="12"/>
  <c r="E29" i="12"/>
  <c r="V29" i="12"/>
  <c r="F29" i="12"/>
  <c r="Q29" i="12"/>
  <c r="M29" i="12"/>
  <c r="N29" i="12"/>
  <c r="T29" i="12"/>
  <c r="L29" i="12"/>
  <c r="D29" i="12"/>
  <c r="C29" i="12"/>
  <c r="S29" i="12"/>
  <c r="K29" i="12"/>
  <c r="G29" i="12"/>
  <c r="H29" i="12"/>
  <c r="P29" i="12"/>
  <c r="O29" i="12"/>
  <c r="W27" i="12"/>
  <c r="W25" i="12"/>
  <c r="P21" i="7"/>
  <c r="R6" i="7"/>
  <c r="R7" i="7"/>
  <c r="R8" i="7"/>
  <c r="R9" i="7"/>
  <c r="R10" i="7"/>
  <c r="R11" i="7"/>
  <c r="Q6" i="7"/>
  <c r="Q7" i="7"/>
  <c r="Q8" i="7"/>
  <c r="Q9" i="7"/>
  <c r="Q10" i="7"/>
  <c r="Q11" i="7"/>
  <c r="P6" i="7"/>
  <c r="P7" i="7"/>
  <c r="P8" i="7"/>
  <c r="P9" i="7"/>
  <c r="P10" i="7"/>
  <c r="P11" i="7"/>
  <c r="O6" i="7"/>
  <c r="O7" i="7"/>
  <c r="O8" i="7"/>
  <c r="O9" i="7"/>
  <c r="O10" i="7"/>
  <c r="O11" i="7"/>
  <c r="AN6" i="7"/>
  <c r="AN7" i="7"/>
  <c r="AN8" i="7"/>
  <c r="AN9" i="7"/>
  <c r="AN10" i="7"/>
  <c r="AN11" i="7"/>
  <c r="AN5" i="7"/>
  <c r="W29" i="12" l="1"/>
  <c r="AA157" i="7"/>
  <c r="V157" i="7"/>
  <c r="T157" i="7" l="1"/>
  <c r="U157" i="7"/>
  <c r="W157" i="7"/>
  <c r="X157" i="7"/>
  <c r="Y157" i="7"/>
  <c r="Z157" i="7"/>
  <c r="AB157" i="7"/>
  <c r="AC157" i="7"/>
  <c r="AD157" i="7"/>
  <c r="AE157" i="7"/>
  <c r="AF157" i="7"/>
  <c r="AG157" i="7"/>
  <c r="AH157" i="7"/>
  <c r="AI157" i="7"/>
  <c r="AJ157" i="7"/>
  <c r="AK157" i="7"/>
  <c r="AL157" i="7"/>
  <c r="S157" i="7"/>
  <c r="W22" i="12" l="1"/>
  <c r="W19" i="12"/>
  <c r="W16" i="12"/>
  <c r="W6" i="12"/>
  <c r="W5" i="12"/>
  <c r="J747" i="9" l="1"/>
  <c r="K747" i="9"/>
  <c r="L747" i="9"/>
  <c r="M747" i="9"/>
  <c r="N747" i="9"/>
  <c r="O747" i="9"/>
  <c r="P747" i="9"/>
  <c r="Q747" i="9"/>
  <c r="R747" i="9"/>
  <c r="S747" i="9"/>
  <c r="T747" i="9"/>
  <c r="U747" i="9"/>
  <c r="V747" i="9"/>
  <c r="W747" i="9"/>
  <c r="I747" i="9"/>
  <c r="AC426" i="9"/>
  <c r="AC427" i="9"/>
  <c r="AC428" i="9"/>
  <c r="AC429" i="9"/>
  <c r="AC430" i="9"/>
  <c r="AC431" i="9"/>
  <c r="AC432" i="9"/>
  <c r="AC433" i="9"/>
  <c r="AC434" i="9"/>
  <c r="AC435" i="9"/>
  <c r="AC436" i="9"/>
  <c r="AC437" i="9"/>
  <c r="AC438" i="9"/>
  <c r="AC439" i="9"/>
  <c r="AC440" i="9"/>
  <c r="AC441" i="9"/>
  <c r="AC442" i="9"/>
  <c r="AC443" i="9"/>
  <c r="AC444" i="9"/>
  <c r="AC445" i="9"/>
  <c r="AC446" i="9"/>
  <c r="AC447" i="9"/>
  <c r="AC448" i="9"/>
  <c r="AC449" i="9"/>
  <c r="AC450" i="9"/>
  <c r="AC451" i="9"/>
  <c r="AC452" i="9"/>
  <c r="AC453" i="9"/>
  <c r="AC454" i="9"/>
  <c r="AC455" i="9"/>
  <c r="AC456" i="9"/>
  <c r="AC457" i="9"/>
  <c r="AC458" i="9"/>
  <c r="AC459" i="9"/>
  <c r="AC460" i="9"/>
  <c r="AC461" i="9"/>
  <c r="AC462" i="9"/>
  <c r="AC463" i="9"/>
  <c r="AC464" i="9"/>
  <c r="AC465" i="9"/>
  <c r="AC466" i="9"/>
  <c r="AC467" i="9"/>
  <c r="AC468" i="9"/>
  <c r="AC469" i="9"/>
  <c r="AC470" i="9"/>
  <c r="AC471" i="9"/>
  <c r="AC472" i="9"/>
  <c r="AC473" i="9"/>
  <c r="AC474" i="9"/>
  <c r="AC475" i="9"/>
  <c r="AC476" i="9"/>
  <c r="AC477" i="9"/>
  <c r="AC478" i="9"/>
  <c r="AC479" i="9"/>
  <c r="AC480" i="9"/>
  <c r="AC481" i="9"/>
  <c r="AC482" i="9"/>
  <c r="AC483" i="9"/>
  <c r="AC484" i="9"/>
  <c r="AC485" i="9"/>
  <c r="AC486" i="9"/>
  <c r="AC487" i="9"/>
  <c r="AC488" i="9"/>
  <c r="AC489" i="9"/>
  <c r="AC490" i="9"/>
  <c r="AC491" i="9"/>
  <c r="AC492" i="9"/>
  <c r="AC493" i="9"/>
  <c r="AC494" i="9"/>
  <c r="AC495" i="9"/>
  <c r="AC496" i="9"/>
  <c r="AC497" i="9"/>
  <c r="AC498" i="9"/>
  <c r="AC499" i="9"/>
  <c r="AC500" i="9"/>
  <c r="AC501" i="9"/>
  <c r="AC502" i="9"/>
  <c r="AC503" i="9"/>
  <c r="AC504" i="9"/>
  <c r="AC505" i="9"/>
  <c r="AC506" i="9"/>
  <c r="AC507" i="9"/>
  <c r="AC508" i="9"/>
  <c r="AC509" i="9"/>
  <c r="AC510" i="9"/>
  <c r="AC511" i="9"/>
  <c r="AC512" i="9"/>
  <c r="AC513" i="9"/>
  <c r="AC514" i="9"/>
  <c r="AC515" i="9"/>
  <c r="AC516" i="9"/>
  <c r="AC517" i="9"/>
  <c r="AC518" i="9"/>
  <c r="AC519" i="9"/>
  <c r="AC520" i="9"/>
  <c r="AC521" i="9"/>
  <c r="AC522" i="9"/>
  <c r="AC523" i="9"/>
  <c r="AC524" i="9"/>
  <c r="AC525" i="9"/>
  <c r="AC526" i="9"/>
  <c r="AC527" i="9"/>
  <c r="AC528" i="9"/>
  <c r="AC529" i="9"/>
  <c r="AC530" i="9"/>
  <c r="AC531" i="9"/>
  <c r="AC532" i="9"/>
  <c r="AC533" i="9"/>
  <c r="AC534" i="9"/>
  <c r="AC535" i="9"/>
  <c r="AC536" i="9"/>
  <c r="AC537" i="9"/>
  <c r="AC538" i="9"/>
  <c r="AC539" i="9"/>
  <c r="AC540" i="9"/>
  <c r="AC541" i="9"/>
  <c r="AC542" i="9"/>
  <c r="AC543" i="9"/>
  <c r="AC544" i="9"/>
  <c r="AC545" i="9"/>
  <c r="AC546" i="9"/>
  <c r="AC547" i="9"/>
  <c r="AC548" i="9"/>
  <c r="AC549" i="9"/>
  <c r="AC550" i="9"/>
  <c r="AC551" i="9"/>
  <c r="AC552" i="9"/>
  <c r="AC553" i="9"/>
  <c r="AC554" i="9"/>
  <c r="AC555" i="9"/>
  <c r="AC556" i="9"/>
  <c r="AC557" i="9"/>
  <c r="AC558" i="9"/>
  <c r="AC559" i="9"/>
  <c r="AC560" i="9"/>
  <c r="AC561" i="9"/>
  <c r="AC562" i="9"/>
  <c r="AC563" i="9"/>
  <c r="AC564" i="9"/>
  <c r="AC565" i="9"/>
  <c r="AC566" i="9"/>
  <c r="AC567" i="9"/>
  <c r="AC568" i="9"/>
  <c r="AC569" i="9"/>
  <c r="AC570" i="9"/>
  <c r="AC571" i="9"/>
  <c r="AC572" i="9"/>
  <c r="AC573" i="9"/>
  <c r="AC574" i="9"/>
  <c r="AC575" i="9"/>
  <c r="AC576" i="9"/>
  <c r="AC577" i="9"/>
  <c r="AC578" i="9"/>
  <c r="AC579" i="9"/>
  <c r="AC580" i="9"/>
  <c r="AC581" i="9"/>
  <c r="AC582" i="9"/>
  <c r="AC583" i="9"/>
  <c r="AC584" i="9"/>
  <c r="AC585" i="9"/>
  <c r="AC586" i="9"/>
  <c r="AC587" i="9"/>
  <c r="AC588" i="9"/>
  <c r="AC589" i="9"/>
  <c r="AC590" i="9"/>
  <c r="AC591" i="9"/>
  <c r="AC592" i="9"/>
  <c r="AC593" i="9"/>
  <c r="AC594" i="9"/>
  <c r="AC595" i="9"/>
  <c r="AC596" i="9"/>
  <c r="AC597" i="9"/>
  <c r="AC598" i="9"/>
  <c r="AC599" i="9"/>
  <c r="AC600" i="9"/>
  <c r="AC601" i="9"/>
  <c r="AC602" i="9"/>
  <c r="AC603" i="9"/>
  <c r="AC604" i="9"/>
  <c r="AC605" i="9"/>
  <c r="AC606" i="9"/>
  <c r="AC607" i="9"/>
  <c r="AC608" i="9"/>
  <c r="AC609" i="9"/>
  <c r="AC610" i="9"/>
  <c r="AC611" i="9"/>
  <c r="AC612" i="9"/>
  <c r="AC613" i="9"/>
  <c r="AC614" i="9"/>
  <c r="AC615" i="9"/>
  <c r="AC616" i="9"/>
  <c r="AC617" i="9"/>
  <c r="AC618" i="9"/>
  <c r="AC619" i="9"/>
  <c r="AC620" i="9"/>
  <c r="AC621" i="9"/>
  <c r="AC622" i="9"/>
  <c r="AC623" i="9"/>
  <c r="AC624" i="9"/>
  <c r="AC625" i="9"/>
  <c r="AC626" i="9"/>
  <c r="AC627" i="9"/>
  <c r="AC628" i="9"/>
  <c r="AC629" i="9"/>
  <c r="AC630" i="9"/>
  <c r="AC631" i="9"/>
  <c r="AC632" i="9"/>
  <c r="AC633" i="9"/>
  <c r="AC634" i="9"/>
  <c r="AC635" i="9"/>
  <c r="AC636" i="9"/>
  <c r="AC637" i="9"/>
  <c r="AC638" i="9"/>
  <c r="AC639" i="9"/>
  <c r="AC640" i="9"/>
  <c r="AC641" i="9"/>
  <c r="AC642" i="9"/>
  <c r="AC643" i="9"/>
  <c r="AC644" i="9"/>
  <c r="AC645" i="9"/>
  <c r="AC646" i="9"/>
  <c r="AC647" i="9"/>
  <c r="AC648" i="9"/>
  <c r="AC649" i="9"/>
  <c r="AC650" i="9"/>
  <c r="AC651" i="9"/>
  <c r="AC652" i="9"/>
  <c r="AC653" i="9"/>
  <c r="AC654" i="9"/>
  <c r="AC655" i="9"/>
  <c r="AC656" i="9"/>
  <c r="AC657" i="9"/>
  <c r="AC658" i="9"/>
  <c r="AC659" i="9"/>
  <c r="AC660" i="9"/>
  <c r="AC661" i="9"/>
  <c r="AC662" i="9"/>
  <c r="AC663" i="9"/>
  <c r="AC664" i="9"/>
  <c r="AC665" i="9"/>
  <c r="AC666" i="9"/>
  <c r="AC667" i="9"/>
  <c r="AC668" i="9"/>
  <c r="AC669" i="9"/>
  <c r="AC670" i="9"/>
  <c r="AC671" i="9"/>
  <c r="AC672" i="9"/>
  <c r="AC673" i="9"/>
  <c r="AC674" i="9"/>
  <c r="AC675" i="9"/>
  <c r="AC676" i="9"/>
  <c r="AC677" i="9"/>
  <c r="AC678" i="9"/>
  <c r="AC679" i="9"/>
  <c r="AC680" i="9"/>
  <c r="AC681" i="9"/>
  <c r="AC682" i="9"/>
  <c r="AC683" i="9"/>
  <c r="AC684" i="9"/>
  <c r="AC685" i="9"/>
  <c r="AC686" i="9"/>
  <c r="AC687" i="9"/>
  <c r="AC688" i="9"/>
  <c r="AC689" i="9"/>
  <c r="AC690" i="9"/>
  <c r="AC691" i="9"/>
  <c r="AC692" i="9"/>
  <c r="AC693" i="9"/>
  <c r="AC694" i="9"/>
  <c r="AC695" i="9"/>
  <c r="AC696" i="9"/>
  <c r="AC697" i="9"/>
  <c r="AC698" i="9"/>
  <c r="AC699" i="9"/>
  <c r="AC700" i="9"/>
  <c r="AC701" i="9"/>
  <c r="AC702" i="9"/>
  <c r="AC703" i="9"/>
  <c r="AC704" i="9"/>
  <c r="AC705" i="9"/>
  <c r="AC706" i="9"/>
  <c r="AC707" i="9"/>
  <c r="AC708" i="9"/>
  <c r="AC709" i="9"/>
  <c r="AC710" i="9"/>
  <c r="AC711" i="9"/>
  <c r="AC712" i="9"/>
  <c r="AC713" i="9"/>
  <c r="AC714" i="9"/>
  <c r="AC715" i="9"/>
  <c r="AC716" i="9"/>
  <c r="AC717" i="9"/>
  <c r="AC718" i="9"/>
  <c r="AC719" i="9"/>
  <c r="AC720" i="9"/>
  <c r="AC721" i="9"/>
  <c r="AC722" i="9"/>
  <c r="AC723" i="9"/>
  <c r="AC724" i="9"/>
  <c r="AC725" i="9"/>
  <c r="AC726" i="9"/>
  <c r="AC727" i="9"/>
  <c r="AC728" i="9"/>
  <c r="AC729" i="9"/>
  <c r="AC730" i="9"/>
  <c r="AC731" i="9"/>
  <c r="AC732" i="9"/>
  <c r="AC733" i="9"/>
  <c r="AC734" i="9"/>
  <c r="AC735" i="9"/>
  <c r="AC736" i="9"/>
  <c r="AC737" i="9"/>
  <c r="AC738" i="9"/>
  <c r="AC739" i="9"/>
  <c r="AC740" i="9"/>
  <c r="AC741" i="9"/>
  <c r="AC742" i="9"/>
  <c r="AC743" i="9"/>
  <c r="AC744" i="9"/>
  <c r="AC745" i="9"/>
  <c r="AC746" i="9"/>
  <c r="F446" i="9"/>
  <c r="G446" i="9"/>
  <c r="H446" i="9"/>
  <c r="F447" i="9"/>
  <c r="G447" i="9"/>
  <c r="H447" i="9"/>
  <c r="F448" i="9"/>
  <c r="G448" i="9"/>
  <c r="H448" i="9"/>
  <c r="F449" i="9"/>
  <c r="G449" i="9"/>
  <c r="H449" i="9"/>
  <c r="F450" i="9"/>
  <c r="G450" i="9"/>
  <c r="H450" i="9"/>
  <c r="F451" i="9"/>
  <c r="G451" i="9"/>
  <c r="H451" i="9"/>
  <c r="F452" i="9"/>
  <c r="G452" i="9"/>
  <c r="H452" i="9"/>
  <c r="F453" i="9"/>
  <c r="G453" i="9"/>
  <c r="H453" i="9"/>
  <c r="F454" i="9"/>
  <c r="G454" i="9"/>
  <c r="H454" i="9"/>
  <c r="F455" i="9"/>
  <c r="G455" i="9"/>
  <c r="H455" i="9"/>
  <c r="F456" i="9"/>
  <c r="H456" i="9"/>
  <c r="F457" i="9"/>
  <c r="G457" i="9"/>
  <c r="H457" i="9"/>
  <c r="F458" i="9"/>
  <c r="G458" i="9"/>
  <c r="H458" i="9"/>
  <c r="F459" i="9"/>
  <c r="G459" i="9"/>
  <c r="H459" i="9"/>
  <c r="F460" i="9"/>
  <c r="G460" i="9"/>
  <c r="H460" i="9"/>
  <c r="F461" i="9"/>
  <c r="G461" i="9"/>
  <c r="H461" i="9"/>
  <c r="F462" i="9"/>
  <c r="G462" i="9"/>
  <c r="H462" i="9"/>
  <c r="F463" i="9"/>
  <c r="G463" i="9"/>
  <c r="H463" i="9"/>
  <c r="F464" i="9"/>
  <c r="G464" i="9"/>
  <c r="H464" i="9"/>
  <c r="F465" i="9"/>
  <c r="G465" i="9"/>
  <c r="H465" i="9"/>
  <c r="F466" i="9"/>
  <c r="G466" i="9"/>
  <c r="H466" i="9"/>
  <c r="F467" i="9"/>
  <c r="G467" i="9"/>
  <c r="H467" i="9"/>
  <c r="F468" i="9"/>
  <c r="G468" i="9"/>
  <c r="H468" i="9"/>
  <c r="F469" i="9"/>
  <c r="G469" i="9"/>
  <c r="H469" i="9"/>
  <c r="F470" i="9"/>
  <c r="G470" i="9"/>
  <c r="H470" i="9"/>
  <c r="F471" i="9"/>
  <c r="G471" i="9"/>
  <c r="H471" i="9"/>
  <c r="F472" i="9"/>
  <c r="G472" i="9"/>
  <c r="H472" i="9"/>
  <c r="F473" i="9"/>
  <c r="G473" i="9"/>
  <c r="H473" i="9"/>
  <c r="F474" i="9"/>
  <c r="G474" i="9"/>
  <c r="H474" i="9"/>
  <c r="F475" i="9"/>
  <c r="G475" i="9"/>
  <c r="H475" i="9"/>
  <c r="F476" i="9"/>
  <c r="G476" i="9"/>
  <c r="H476" i="9"/>
  <c r="F477" i="9"/>
  <c r="G477" i="9"/>
  <c r="H477" i="9"/>
  <c r="F478" i="9"/>
  <c r="G478" i="9"/>
  <c r="H478" i="9"/>
  <c r="F479" i="9"/>
  <c r="G479" i="9"/>
  <c r="H479" i="9"/>
  <c r="F480" i="9"/>
  <c r="G480" i="9"/>
  <c r="H480" i="9"/>
  <c r="F481" i="9"/>
  <c r="G481" i="9"/>
  <c r="H481" i="9"/>
  <c r="F482" i="9"/>
  <c r="G482" i="9"/>
  <c r="H482" i="9"/>
  <c r="F483" i="9"/>
  <c r="G483" i="9"/>
  <c r="H483" i="9"/>
  <c r="F484" i="9"/>
  <c r="G484" i="9"/>
  <c r="H484" i="9"/>
  <c r="F485" i="9"/>
  <c r="G485" i="9"/>
  <c r="H485" i="9"/>
  <c r="F486" i="9"/>
  <c r="G486" i="9"/>
  <c r="H486" i="9"/>
  <c r="F487" i="9"/>
  <c r="G487" i="9"/>
  <c r="H487" i="9"/>
  <c r="F488" i="9"/>
  <c r="G488" i="9"/>
  <c r="H488" i="9"/>
  <c r="F489" i="9"/>
  <c r="G489" i="9"/>
  <c r="H489" i="9"/>
  <c r="F490" i="9"/>
  <c r="G490" i="9"/>
  <c r="H490" i="9"/>
  <c r="F491" i="9"/>
  <c r="G491" i="9"/>
  <c r="H491" i="9"/>
  <c r="F492" i="9"/>
  <c r="G492" i="9"/>
  <c r="H492" i="9"/>
  <c r="F493" i="9"/>
  <c r="G493" i="9"/>
  <c r="H493" i="9"/>
  <c r="F494" i="9"/>
  <c r="G494" i="9"/>
  <c r="H494" i="9"/>
  <c r="F495" i="9"/>
  <c r="G495" i="9"/>
  <c r="H495" i="9"/>
  <c r="F496" i="9"/>
  <c r="G496" i="9"/>
  <c r="H496" i="9"/>
  <c r="F497" i="9"/>
  <c r="G497" i="9"/>
  <c r="H497" i="9"/>
  <c r="F498" i="9"/>
  <c r="G498" i="9"/>
  <c r="H498" i="9"/>
  <c r="F499" i="9"/>
  <c r="G499" i="9"/>
  <c r="H499" i="9"/>
  <c r="F500" i="9"/>
  <c r="G500" i="9"/>
  <c r="H500" i="9"/>
  <c r="F501" i="9"/>
  <c r="G501" i="9"/>
  <c r="H501" i="9"/>
  <c r="F502" i="9"/>
  <c r="G502" i="9"/>
  <c r="H502" i="9"/>
  <c r="F503" i="9"/>
  <c r="G503" i="9"/>
  <c r="H503" i="9"/>
  <c r="F504" i="9"/>
  <c r="G504" i="9"/>
  <c r="H504" i="9"/>
  <c r="F505" i="9"/>
  <c r="G505" i="9"/>
  <c r="H505" i="9"/>
  <c r="F506" i="9"/>
  <c r="G506" i="9"/>
  <c r="H506" i="9"/>
  <c r="F507" i="9"/>
  <c r="G507" i="9"/>
  <c r="H507" i="9"/>
  <c r="F508" i="9"/>
  <c r="G508" i="9"/>
  <c r="H508" i="9"/>
  <c r="F509" i="9"/>
  <c r="G509" i="9"/>
  <c r="H509" i="9"/>
  <c r="F510" i="9"/>
  <c r="G510" i="9"/>
  <c r="H510" i="9"/>
  <c r="F511" i="9"/>
  <c r="G511" i="9"/>
  <c r="H511" i="9"/>
  <c r="F512" i="9"/>
  <c r="G512" i="9"/>
  <c r="H512" i="9"/>
  <c r="F513" i="9"/>
  <c r="G513" i="9"/>
  <c r="H513" i="9"/>
  <c r="F514" i="9"/>
  <c r="G514" i="9"/>
  <c r="H514" i="9"/>
  <c r="F515" i="9"/>
  <c r="G515" i="9"/>
  <c r="H515" i="9"/>
  <c r="F516" i="9"/>
  <c r="G516" i="9"/>
  <c r="H516" i="9"/>
  <c r="F517" i="9"/>
  <c r="G517" i="9"/>
  <c r="H517" i="9"/>
  <c r="F518" i="9"/>
  <c r="G518" i="9"/>
  <c r="H518" i="9"/>
  <c r="F519" i="9"/>
  <c r="G519" i="9"/>
  <c r="H519" i="9"/>
  <c r="F520" i="9"/>
  <c r="G520" i="9"/>
  <c r="H520" i="9"/>
  <c r="F521" i="9"/>
  <c r="G521" i="9"/>
  <c r="H521" i="9"/>
  <c r="F522" i="9"/>
  <c r="G522" i="9"/>
  <c r="H522" i="9"/>
  <c r="F523" i="9"/>
  <c r="G523" i="9"/>
  <c r="H523" i="9"/>
  <c r="F524" i="9"/>
  <c r="G524" i="9"/>
  <c r="H524" i="9"/>
  <c r="F525" i="9"/>
  <c r="G525" i="9"/>
  <c r="H525" i="9"/>
  <c r="F526" i="9"/>
  <c r="G526" i="9"/>
  <c r="H526" i="9"/>
  <c r="F527" i="9"/>
  <c r="G527" i="9"/>
  <c r="H527" i="9"/>
  <c r="F528" i="9"/>
  <c r="G528" i="9"/>
  <c r="H528" i="9"/>
  <c r="F529" i="9"/>
  <c r="G529" i="9"/>
  <c r="H529" i="9"/>
  <c r="F530" i="9"/>
  <c r="G530" i="9"/>
  <c r="H530" i="9"/>
  <c r="F531" i="9"/>
  <c r="G531" i="9"/>
  <c r="H531" i="9"/>
  <c r="F532" i="9"/>
  <c r="G532" i="9"/>
  <c r="H532" i="9"/>
  <c r="F533" i="9"/>
  <c r="G533" i="9"/>
  <c r="H533" i="9"/>
  <c r="F534" i="9"/>
  <c r="G534" i="9"/>
  <c r="H534" i="9"/>
  <c r="F535" i="9"/>
  <c r="G535" i="9"/>
  <c r="H535" i="9"/>
  <c r="F536" i="9"/>
  <c r="G536" i="9"/>
  <c r="H536" i="9"/>
  <c r="F537" i="9"/>
  <c r="G537" i="9"/>
  <c r="H537" i="9"/>
  <c r="F538" i="9"/>
  <c r="G538" i="9"/>
  <c r="H538" i="9"/>
  <c r="F539" i="9"/>
  <c r="G539" i="9"/>
  <c r="H539" i="9"/>
  <c r="F540" i="9"/>
  <c r="G540" i="9"/>
  <c r="H540" i="9"/>
  <c r="F541" i="9"/>
  <c r="G541" i="9"/>
  <c r="H541" i="9"/>
  <c r="F542" i="9"/>
  <c r="G542" i="9"/>
  <c r="H542" i="9"/>
  <c r="F543" i="9"/>
  <c r="G543" i="9"/>
  <c r="H543" i="9"/>
  <c r="F544" i="9"/>
  <c r="G544" i="9"/>
  <c r="H544" i="9"/>
  <c r="F545" i="9"/>
  <c r="G545" i="9"/>
  <c r="H545" i="9"/>
  <c r="F546" i="9"/>
  <c r="G546" i="9"/>
  <c r="H546" i="9"/>
  <c r="F547" i="9"/>
  <c r="G547" i="9"/>
  <c r="H547" i="9"/>
  <c r="F548" i="9"/>
  <c r="G548" i="9"/>
  <c r="H548" i="9"/>
  <c r="F549" i="9"/>
  <c r="G549" i="9"/>
  <c r="H549" i="9"/>
  <c r="F550" i="9"/>
  <c r="G550" i="9"/>
  <c r="H550" i="9"/>
  <c r="F551" i="9"/>
  <c r="G551" i="9"/>
  <c r="H551" i="9"/>
  <c r="F552" i="9"/>
  <c r="G552" i="9"/>
  <c r="H552" i="9"/>
  <c r="F553" i="9"/>
  <c r="G553" i="9"/>
  <c r="H553" i="9"/>
  <c r="F554" i="9"/>
  <c r="G554" i="9"/>
  <c r="H554" i="9"/>
  <c r="F555" i="9"/>
  <c r="G555" i="9"/>
  <c r="H555" i="9"/>
  <c r="F556" i="9"/>
  <c r="G556" i="9"/>
  <c r="H556" i="9"/>
  <c r="F557" i="9"/>
  <c r="G557" i="9"/>
  <c r="H557" i="9"/>
  <c r="F558" i="9"/>
  <c r="G558" i="9"/>
  <c r="H558" i="9"/>
  <c r="F559" i="9"/>
  <c r="G559" i="9"/>
  <c r="H559" i="9"/>
  <c r="F560" i="9"/>
  <c r="H560" i="9"/>
  <c r="F561" i="9"/>
  <c r="G561" i="9"/>
  <c r="H561" i="9"/>
  <c r="F562" i="9"/>
  <c r="G562" i="9"/>
  <c r="H562" i="9"/>
  <c r="F563" i="9"/>
  <c r="G563" i="9"/>
  <c r="H563" i="9"/>
  <c r="F564" i="9"/>
  <c r="G564" i="9"/>
  <c r="H564" i="9"/>
  <c r="F565" i="9"/>
  <c r="G565" i="9"/>
  <c r="H565" i="9"/>
  <c r="F566" i="9"/>
  <c r="G566" i="9"/>
  <c r="H566" i="9"/>
  <c r="F567" i="9"/>
  <c r="G567" i="9"/>
  <c r="H567" i="9"/>
  <c r="F568" i="9"/>
  <c r="G568" i="9"/>
  <c r="H568" i="9"/>
  <c r="F569" i="9"/>
  <c r="G569" i="9"/>
  <c r="H569" i="9"/>
  <c r="F570" i="9"/>
  <c r="G570" i="9"/>
  <c r="H570" i="9"/>
  <c r="F571" i="9"/>
  <c r="G571" i="9"/>
  <c r="H571" i="9"/>
  <c r="F572" i="9"/>
  <c r="G572" i="9"/>
  <c r="H572" i="9"/>
  <c r="F573" i="9"/>
  <c r="G573" i="9"/>
  <c r="H573" i="9"/>
  <c r="F574" i="9"/>
  <c r="G574" i="9"/>
  <c r="H574" i="9"/>
  <c r="F575" i="9"/>
  <c r="G575" i="9"/>
  <c r="H575" i="9"/>
  <c r="F576" i="9"/>
  <c r="G576" i="9"/>
  <c r="H576" i="9"/>
  <c r="F577" i="9"/>
  <c r="G577" i="9"/>
  <c r="H577" i="9"/>
  <c r="F578" i="9"/>
  <c r="G578" i="9"/>
  <c r="H578" i="9"/>
  <c r="F579" i="9"/>
  <c r="G579" i="9"/>
  <c r="H579" i="9"/>
  <c r="F580" i="9"/>
  <c r="G580" i="9"/>
  <c r="H580" i="9"/>
  <c r="F581" i="9"/>
  <c r="G581" i="9"/>
  <c r="H581" i="9"/>
  <c r="F582" i="9"/>
  <c r="G582" i="9"/>
  <c r="H582" i="9"/>
  <c r="F583" i="9"/>
  <c r="G583" i="9"/>
  <c r="H583" i="9"/>
  <c r="F584" i="9"/>
  <c r="G584" i="9"/>
  <c r="H584" i="9"/>
  <c r="F585" i="9"/>
  <c r="G585" i="9"/>
  <c r="H585" i="9"/>
  <c r="F586" i="9"/>
  <c r="G586" i="9"/>
  <c r="H586" i="9"/>
  <c r="F587" i="9"/>
  <c r="G587" i="9"/>
  <c r="H587" i="9"/>
  <c r="F588" i="9"/>
  <c r="G588" i="9"/>
  <c r="H588" i="9"/>
  <c r="F589" i="9"/>
  <c r="G589" i="9"/>
  <c r="H589" i="9"/>
  <c r="F590" i="9"/>
  <c r="G590" i="9"/>
  <c r="H590" i="9"/>
  <c r="F591" i="9"/>
  <c r="G591" i="9"/>
  <c r="H591" i="9"/>
  <c r="F592" i="9"/>
  <c r="G592" i="9"/>
  <c r="H592" i="9"/>
  <c r="F593" i="9"/>
  <c r="G593" i="9"/>
  <c r="H593" i="9"/>
  <c r="F594" i="9"/>
  <c r="G594" i="9"/>
  <c r="H594" i="9"/>
  <c r="F595" i="9"/>
  <c r="G595" i="9"/>
  <c r="H595" i="9"/>
  <c r="F596" i="9"/>
  <c r="G596" i="9"/>
  <c r="H596" i="9"/>
  <c r="F597" i="9"/>
  <c r="G597" i="9"/>
  <c r="H597" i="9"/>
  <c r="F598" i="9"/>
  <c r="G598" i="9"/>
  <c r="H598" i="9"/>
  <c r="F599" i="9"/>
  <c r="G599" i="9"/>
  <c r="H599" i="9"/>
  <c r="F600" i="9"/>
  <c r="G600" i="9"/>
  <c r="H600" i="9"/>
  <c r="F601" i="9"/>
  <c r="G601" i="9"/>
  <c r="H601" i="9"/>
  <c r="F602" i="9"/>
  <c r="G602" i="9"/>
  <c r="H602" i="9"/>
  <c r="F603" i="9"/>
  <c r="G603" i="9"/>
  <c r="H603" i="9"/>
  <c r="F604" i="9"/>
  <c r="G604" i="9"/>
  <c r="H604" i="9"/>
  <c r="F605" i="9"/>
  <c r="G605" i="9"/>
  <c r="H605" i="9"/>
  <c r="F606" i="9"/>
  <c r="G606" i="9"/>
  <c r="H606" i="9"/>
  <c r="F607" i="9"/>
  <c r="G607" i="9"/>
  <c r="H607" i="9"/>
  <c r="F608" i="9"/>
  <c r="G608" i="9"/>
  <c r="H608" i="9"/>
  <c r="F609" i="9"/>
  <c r="G609" i="9"/>
  <c r="H609" i="9"/>
  <c r="F610" i="9"/>
  <c r="G610" i="9"/>
  <c r="H610" i="9"/>
  <c r="F611" i="9"/>
  <c r="G611" i="9"/>
  <c r="H611" i="9"/>
  <c r="F612" i="9"/>
  <c r="G612" i="9"/>
  <c r="H612" i="9"/>
  <c r="F613" i="9"/>
  <c r="G613" i="9"/>
  <c r="H613" i="9"/>
  <c r="F614" i="9"/>
  <c r="G614" i="9"/>
  <c r="H614" i="9"/>
  <c r="F615" i="9"/>
  <c r="G615" i="9"/>
  <c r="H615" i="9"/>
  <c r="F616" i="9"/>
  <c r="G616" i="9"/>
  <c r="H616" i="9"/>
  <c r="F617" i="9"/>
  <c r="G617" i="9"/>
  <c r="H617" i="9"/>
  <c r="F618" i="9"/>
  <c r="G618" i="9"/>
  <c r="H618" i="9"/>
  <c r="F619" i="9"/>
  <c r="G619" i="9"/>
  <c r="H619" i="9"/>
  <c r="F620" i="9"/>
  <c r="G620" i="9"/>
  <c r="H620" i="9"/>
  <c r="F621" i="9"/>
  <c r="G621" i="9"/>
  <c r="H621" i="9"/>
  <c r="F622" i="9"/>
  <c r="G622" i="9"/>
  <c r="H622" i="9"/>
  <c r="F623" i="9"/>
  <c r="G623" i="9"/>
  <c r="H623" i="9"/>
  <c r="F624" i="9"/>
  <c r="G624" i="9"/>
  <c r="H624" i="9"/>
  <c r="F625" i="9"/>
  <c r="G625" i="9"/>
  <c r="H625" i="9"/>
  <c r="F626" i="9"/>
  <c r="G626" i="9"/>
  <c r="H626" i="9"/>
  <c r="F627" i="9"/>
  <c r="G627" i="9"/>
  <c r="H627" i="9"/>
  <c r="F628" i="9"/>
  <c r="G628" i="9"/>
  <c r="H628" i="9"/>
  <c r="F629" i="9"/>
  <c r="G629" i="9"/>
  <c r="H629" i="9"/>
  <c r="F630" i="9"/>
  <c r="G630" i="9"/>
  <c r="H630" i="9"/>
  <c r="F631" i="9"/>
  <c r="G631" i="9"/>
  <c r="H631" i="9"/>
  <c r="F632" i="9"/>
  <c r="G632" i="9"/>
  <c r="H632" i="9"/>
  <c r="F633" i="9"/>
  <c r="G633" i="9"/>
  <c r="H633" i="9"/>
  <c r="F634" i="9"/>
  <c r="G634" i="9"/>
  <c r="H634" i="9"/>
  <c r="F635" i="9"/>
  <c r="G635" i="9"/>
  <c r="H635" i="9"/>
  <c r="F636" i="9"/>
  <c r="G636" i="9"/>
  <c r="H636" i="9"/>
  <c r="F637" i="9"/>
  <c r="G637" i="9"/>
  <c r="H637" i="9"/>
  <c r="F638" i="9"/>
  <c r="G638" i="9"/>
  <c r="H638" i="9"/>
  <c r="F639" i="9"/>
  <c r="G639" i="9"/>
  <c r="H639" i="9"/>
  <c r="F640" i="9"/>
  <c r="G640" i="9"/>
  <c r="H640" i="9"/>
  <c r="F641" i="9"/>
  <c r="G641" i="9"/>
  <c r="H641" i="9"/>
  <c r="F642" i="9"/>
  <c r="G642" i="9"/>
  <c r="H642" i="9"/>
  <c r="F643" i="9"/>
  <c r="G643" i="9"/>
  <c r="H643" i="9"/>
  <c r="F644" i="9"/>
  <c r="G644" i="9"/>
  <c r="H644" i="9"/>
  <c r="F645" i="9"/>
  <c r="G645" i="9"/>
  <c r="H645" i="9"/>
  <c r="F646" i="9"/>
  <c r="G646" i="9"/>
  <c r="H646" i="9"/>
  <c r="F647" i="9"/>
  <c r="G647" i="9"/>
  <c r="H647" i="9"/>
  <c r="F648" i="9"/>
  <c r="G648" i="9"/>
  <c r="H648" i="9"/>
  <c r="F649" i="9"/>
  <c r="G649" i="9"/>
  <c r="H649" i="9"/>
  <c r="F650" i="9"/>
  <c r="G650" i="9"/>
  <c r="H650" i="9"/>
  <c r="F651" i="9"/>
  <c r="G651" i="9"/>
  <c r="H651" i="9"/>
  <c r="F652" i="9"/>
  <c r="G652" i="9"/>
  <c r="H652" i="9"/>
  <c r="F653" i="9"/>
  <c r="G653" i="9"/>
  <c r="H653" i="9"/>
  <c r="F654" i="9"/>
  <c r="G654" i="9"/>
  <c r="H654" i="9"/>
  <c r="F655" i="9"/>
  <c r="G655" i="9"/>
  <c r="H655" i="9"/>
  <c r="F656" i="9"/>
  <c r="G656" i="9"/>
  <c r="H656" i="9"/>
  <c r="F657" i="9"/>
  <c r="G657" i="9"/>
  <c r="H657" i="9"/>
  <c r="F658" i="9"/>
  <c r="G658" i="9"/>
  <c r="H658" i="9"/>
  <c r="F659" i="9"/>
  <c r="G659" i="9"/>
  <c r="H659" i="9"/>
  <c r="F660" i="9"/>
  <c r="G660" i="9"/>
  <c r="H660" i="9"/>
  <c r="F661" i="9"/>
  <c r="G661" i="9"/>
  <c r="H661" i="9"/>
  <c r="F662" i="9"/>
  <c r="G662" i="9"/>
  <c r="H662" i="9"/>
  <c r="F663" i="9"/>
  <c r="G663" i="9"/>
  <c r="H663" i="9"/>
  <c r="F664" i="9"/>
  <c r="G664" i="9"/>
  <c r="H664" i="9"/>
  <c r="F665" i="9"/>
  <c r="G665" i="9"/>
  <c r="H665" i="9"/>
  <c r="F666" i="9"/>
  <c r="G666" i="9"/>
  <c r="H666" i="9"/>
  <c r="F667" i="9"/>
  <c r="G667" i="9"/>
  <c r="H667" i="9"/>
  <c r="F668" i="9"/>
  <c r="G668" i="9"/>
  <c r="H668" i="9"/>
  <c r="F669" i="9"/>
  <c r="G669" i="9"/>
  <c r="H669" i="9"/>
  <c r="F670" i="9"/>
  <c r="G670" i="9"/>
  <c r="H670" i="9"/>
  <c r="F671" i="9"/>
  <c r="G671" i="9"/>
  <c r="H671" i="9"/>
  <c r="F672" i="9"/>
  <c r="G672" i="9"/>
  <c r="H672" i="9"/>
  <c r="F673" i="9"/>
  <c r="G673" i="9"/>
  <c r="H673" i="9"/>
  <c r="F674" i="9"/>
  <c r="G674" i="9"/>
  <c r="H674" i="9"/>
  <c r="F675" i="9"/>
  <c r="G675" i="9"/>
  <c r="H675" i="9"/>
  <c r="F676" i="9"/>
  <c r="G676" i="9"/>
  <c r="H676" i="9"/>
  <c r="F677" i="9"/>
  <c r="G677" i="9"/>
  <c r="H677" i="9"/>
  <c r="F678" i="9"/>
  <c r="G678" i="9"/>
  <c r="H678" i="9"/>
  <c r="F679" i="9"/>
  <c r="G679" i="9"/>
  <c r="H679" i="9"/>
  <c r="F680" i="9"/>
  <c r="G680" i="9"/>
  <c r="H680" i="9"/>
  <c r="F681" i="9"/>
  <c r="G681" i="9"/>
  <c r="H681" i="9"/>
  <c r="F682" i="9"/>
  <c r="G682" i="9"/>
  <c r="H682" i="9"/>
  <c r="F683" i="9"/>
  <c r="G683" i="9"/>
  <c r="H683" i="9"/>
  <c r="F684" i="9"/>
  <c r="G684" i="9"/>
  <c r="H684" i="9"/>
  <c r="F685" i="9"/>
  <c r="G685" i="9"/>
  <c r="H685" i="9"/>
  <c r="F686" i="9"/>
  <c r="G686" i="9"/>
  <c r="H686" i="9"/>
  <c r="F687" i="9"/>
  <c r="G687" i="9"/>
  <c r="H687" i="9"/>
  <c r="F688" i="9"/>
  <c r="G688" i="9"/>
  <c r="H688" i="9"/>
  <c r="F689" i="9"/>
  <c r="G689" i="9"/>
  <c r="H689" i="9"/>
  <c r="F690" i="9"/>
  <c r="G690" i="9"/>
  <c r="H690" i="9"/>
  <c r="F691" i="9"/>
  <c r="G691" i="9"/>
  <c r="H691" i="9"/>
  <c r="F692" i="9"/>
  <c r="G692" i="9"/>
  <c r="H692" i="9"/>
  <c r="F693" i="9"/>
  <c r="G693" i="9"/>
  <c r="H693" i="9"/>
  <c r="F694" i="9"/>
  <c r="G694" i="9"/>
  <c r="H694" i="9"/>
  <c r="F695" i="9"/>
  <c r="G695" i="9"/>
  <c r="H695" i="9"/>
  <c r="F696" i="9"/>
  <c r="G696" i="9"/>
  <c r="H696" i="9"/>
  <c r="F697" i="9"/>
  <c r="G697" i="9"/>
  <c r="H697" i="9"/>
  <c r="F698" i="9"/>
  <c r="G698" i="9"/>
  <c r="H698" i="9"/>
  <c r="F699" i="9"/>
  <c r="G699" i="9"/>
  <c r="H699" i="9"/>
  <c r="F700" i="9"/>
  <c r="G700" i="9"/>
  <c r="H700" i="9"/>
  <c r="F701" i="9"/>
  <c r="G701" i="9"/>
  <c r="H701" i="9"/>
  <c r="F702" i="9"/>
  <c r="G702" i="9"/>
  <c r="H702" i="9"/>
  <c r="F703" i="9"/>
  <c r="G703" i="9"/>
  <c r="H703" i="9"/>
  <c r="F704" i="9"/>
  <c r="G704" i="9"/>
  <c r="H704" i="9"/>
  <c r="F705" i="9"/>
  <c r="G705" i="9"/>
  <c r="H705" i="9"/>
  <c r="F706" i="9"/>
  <c r="G706" i="9"/>
  <c r="H706" i="9"/>
  <c r="F707" i="9"/>
  <c r="G707" i="9"/>
  <c r="H707" i="9"/>
  <c r="F708" i="9"/>
  <c r="G708" i="9"/>
  <c r="H708" i="9"/>
  <c r="F709" i="9"/>
  <c r="G709" i="9"/>
  <c r="H709" i="9"/>
  <c r="F710" i="9"/>
  <c r="G710" i="9"/>
  <c r="H710" i="9"/>
  <c r="F711" i="9"/>
  <c r="G711" i="9"/>
  <c r="H711" i="9"/>
  <c r="F712" i="9"/>
  <c r="G712" i="9"/>
  <c r="H712" i="9"/>
  <c r="F713" i="9"/>
  <c r="G713" i="9"/>
  <c r="H713" i="9"/>
  <c r="F714" i="9"/>
  <c r="G714" i="9"/>
  <c r="H714" i="9"/>
  <c r="F715" i="9"/>
  <c r="G715" i="9"/>
  <c r="H715" i="9"/>
  <c r="F716" i="9"/>
  <c r="G716" i="9"/>
  <c r="H716" i="9"/>
  <c r="F717" i="9"/>
  <c r="G717" i="9"/>
  <c r="H717" i="9"/>
  <c r="F718" i="9"/>
  <c r="G718" i="9"/>
  <c r="H718" i="9"/>
  <c r="F719" i="9"/>
  <c r="G719" i="9"/>
  <c r="H719" i="9"/>
  <c r="F720" i="9"/>
  <c r="G720" i="9"/>
  <c r="H720" i="9"/>
  <c r="F721" i="9"/>
  <c r="G721" i="9"/>
  <c r="H721" i="9"/>
  <c r="F722" i="9"/>
  <c r="G722" i="9"/>
  <c r="H722" i="9"/>
  <c r="F723" i="9"/>
  <c r="G723" i="9"/>
  <c r="H723" i="9"/>
  <c r="F724" i="9"/>
  <c r="G724" i="9"/>
  <c r="H724" i="9"/>
  <c r="F725" i="9"/>
  <c r="G725" i="9"/>
  <c r="H725" i="9"/>
  <c r="F726" i="9"/>
  <c r="G726" i="9"/>
  <c r="H726" i="9"/>
  <c r="F727" i="9"/>
  <c r="G727" i="9"/>
  <c r="H727" i="9"/>
  <c r="F728" i="9"/>
  <c r="G728" i="9"/>
  <c r="H728" i="9"/>
  <c r="F729" i="9"/>
  <c r="G729" i="9"/>
  <c r="H729" i="9"/>
  <c r="F730" i="9"/>
  <c r="G730" i="9"/>
  <c r="H730" i="9"/>
  <c r="F731" i="9"/>
  <c r="G731" i="9"/>
  <c r="H731" i="9"/>
  <c r="F732" i="9"/>
  <c r="G732" i="9"/>
  <c r="H732" i="9"/>
  <c r="F733" i="9"/>
  <c r="G733" i="9"/>
  <c r="H733" i="9"/>
  <c r="F734" i="9"/>
  <c r="G734" i="9"/>
  <c r="H734" i="9"/>
  <c r="F735" i="9"/>
  <c r="G735" i="9"/>
  <c r="H735" i="9"/>
  <c r="F736" i="9"/>
  <c r="G736" i="9"/>
  <c r="H736" i="9"/>
  <c r="F737" i="9"/>
  <c r="G737" i="9"/>
  <c r="H737" i="9"/>
  <c r="F738" i="9"/>
  <c r="G738" i="9"/>
  <c r="H738" i="9"/>
  <c r="F739" i="9"/>
  <c r="G739" i="9"/>
  <c r="H739" i="9"/>
  <c r="F740" i="9"/>
  <c r="G740" i="9"/>
  <c r="H740" i="9"/>
  <c r="F741" i="9"/>
  <c r="G741" i="9"/>
  <c r="H741" i="9"/>
  <c r="F742" i="9"/>
  <c r="G742" i="9"/>
  <c r="H742" i="9"/>
  <c r="F743" i="9"/>
  <c r="G743" i="9"/>
  <c r="H743" i="9"/>
  <c r="F744" i="9"/>
  <c r="G744" i="9"/>
  <c r="H744" i="9"/>
  <c r="F745" i="9"/>
  <c r="G745" i="9"/>
  <c r="H745" i="9"/>
  <c r="F746" i="9"/>
  <c r="G746" i="9"/>
  <c r="H746" i="9"/>
  <c r="F426" i="9"/>
  <c r="G426" i="9"/>
  <c r="H426" i="9"/>
  <c r="F427" i="9"/>
  <c r="G427" i="9"/>
  <c r="H427" i="9"/>
  <c r="F428" i="9"/>
  <c r="G428" i="9"/>
  <c r="H428" i="9"/>
  <c r="F429" i="9"/>
  <c r="G429" i="9"/>
  <c r="H429" i="9"/>
  <c r="F430" i="9"/>
  <c r="G430" i="9"/>
  <c r="H430" i="9"/>
  <c r="F431" i="9"/>
  <c r="G431" i="9"/>
  <c r="H431" i="9"/>
  <c r="F432" i="9"/>
  <c r="G432" i="9"/>
  <c r="H432" i="9"/>
  <c r="F433" i="9"/>
  <c r="G433" i="9"/>
  <c r="H433" i="9"/>
  <c r="F434" i="9"/>
  <c r="G434" i="9"/>
  <c r="H434" i="9"/>
  <c r="F435" i="9"/>
  <c r="G435" i="9"/>
  <c r="H435" i="9"/>
  <c r="F436" i="9"/>
  <c r="G436" i="9"/>
  <c r="H436" i="9"/>
  <c r="F437" i="9"/>
  <c r="G437" i="9"/>
  <c r="H437" i="9"/>
  <c r="F438" i="9"/>
  <c r="G438" i="9"/>
  <c r="H438" i="9"/>
  <c r="F439" i="9"/>
  <c r="G439" i="9"/>
  <c r="H439" i="9"/>
  <c r="F440" i="9"/>
  <c r="G440" i="9"/>
  <c r="H440" i="9"/>
  <c r="F441" i="9"/>
  <c r="G441" i="9"/>
  <c r="H441" i="9"/>
  <c r="F442" i="9"/>
  <c r="G442" i="9"/>
  <c r="H442" i="9"/>
  <c r="F443" i="9"/>
  <c r="G443" i="9"/>
  <c r="H443" i="9"/>
  <c r="F444" i="9"/>
  <c r="G444" i="9"/>
  <c r="H444" i="9"/>
  <c r="F445" i="9"/>
  <c r="G445" i="9"/>
  <c r="H445" i="9"/>
  <c r="AC425" i="9"/>
  <c r="H425" i="9"/>
  <c r="G425" i="9"/>
  <c r="F425" i="9"/>
  <c r="H747" i="9" l="1"/>
  <c r="F747" i="9"/>
  <c r="AC747" i="9"/>
  <c r="G747" i="9"/>
  <c r="J346" i="9"/>
  <c r="K346" i="9"/>
  <c r="L346" i="9"/>
  <c r="M346" i="9"/>
  <c r="N346" i="9"/>
  <c r="O346" i="9"/>
  <c r="P346" i="9"/>
  <c r="Q346" i="9"/>
  <c r="R346" i="9"/>
  <c r="S346" i="9"/>
  <c r="T346" i="9"/>
  <c r="U346" i="9"/>
  <c r="V346" i="9"/>
  <c r="W346" i="9"/>
  <c r="I346" i="9"/>
  <c r="J134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I109" i="9"/>
  <c r="C8" i="1" s="1"/>
  <c r="J416" i="9" l="1"/>
  <c r="K416" i="9"/>
  <c r="L416" i="9"/>
  <c r="M416" i="9"/>
  <c r="N416" i="9"/>
  <c r="O416" i="9"/>
  <c r="P416" i="9"/>
  <c r="Q416" i="9"/>
  <c r="R416" i="9"/>
  <c r="S416" i="9"/>
  <c r="T416" i="9"/>
  <c r="U416" i="9"/>
  <c r="V416" i="9"/>
  <c r="W416" i="9"/>
  <c r="I416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I134" i="9"/>
  <c r="F351" i="9"/>
  <c r="F352" i="9"/>
  <c r="F353" i="9"/>
  <c r="F165" i="9"/>
  <c r="F166" i="9"/>
  <c r="F167" i="9"/>
  <c r="F168" i="9"/>
  <c r="F169" i="9"/>
  <c r="F354" i="9"/>
  <c r="F355" i="9"/>
  <c r="F356" i="9"/>
  <c r="F357" i="9"/>
  <c r="F358" i="9"/>
  <c r="F359" i="9"/>
  <c r="F360" i="9"/>
  <c r="F361" i="9"/>
  <c r="F362" i="9"/>
  <c r="F181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223" i="9"/>
  <c r="F226" i="9"/>
  <c r="F391" i="9"/>
  <c r="F392" i="9"/>
  <c r="G351" i="9"/>
  <c r="G352" i="9"/>
  <c r="G353" i="9"/>
  <c r="G165" i="9"/>
  <c r="G166" i="9"/>
  <c r="G167" i="9"/>
  <c r="G168" i="9"/>
  <c r="G169" i="9"/>
  <c r="G354" i="9"/>
  <c r="G355" i="9"/>
  <c r="G356" i="9"/>
  <c r="G357" i="9"/>
  <c r="G358" i="9"/>
  <c r="G359" i="9"/>
  <c r="G360" i="9"/>
  <c r="G361" i="9"/>
  <c r="G362" i="9"/>
  <c r="G181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223" i="9"/>
  <c r="G226" i="9"/>
  <c r="G391" i="9"/>
  <c r="G392" i="9"/>
  <c r="H351" i="9"/>
  <c r="H352" i="9"/>
  <c r="H353" i="9"/>
  <c r="H165" i="9"/>
  <c r="H166" i="9"/>
  <c r="H167" i="9"/>
  <c r="H168" i="9"/>
  <c r="H169" i="9"/>
  <c r="H354" i="9"/>
  <c r="H355" i="9"/>
  <c r="H356" i="9"/>
  <c r="H357" i="9"/>
  <c r="H358" i="9"/>
  <c r="H359" i="9"/>
  <c r="H360" i="9"/>
  <c r="H361" i="9"/>
  <c r="H362" i="9"/>
  <c r="H181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223" i="9"/>
  <c r="H226" i="9"/>
  <c r="H391" i="9"/>
  <c r="H392" i="9"/>
  <c r="AC363" i="9"/>
  <c r="AC364" i="9"/>
  <c r="AC365" i="9"/>
  <c r="AC366" i="9"/>
  <c r="AC367" i="9"/>
  <c r="AC368" i="9"/>
  <c r="AC369" i="9"/>
  <c r="AC370" i="9"/>
  <c r="AC371" i="9"/>
  <c r="AC372" i="9"/>
  <c r="AC373" i="9"/>
  <c r="AC374" i="9"/>
  <c r="AC375" i="9"/>
  <c r="AC376" i="9"/>
  <c r="AC377" i="9"/>
  <c r="AC378" i="9"/>
  <c r="AC379" i="9"/>
  <c r="AC380" i="9"/>
  <c r="AC381" i="9"/>
  <c r="AC382" i="9"/>
  <c r="AC383" i="9"/>
  <c r="AC384" i="9"/>
  <c r="AC385" i="9"/>
  <c r="AC386" i="9"/>
  <c r="AC387" i="9"/>
  <c r="AC388" i="9"/>
  <c r="AC389" i="9"/>
  <c r="AC390" i="9"/>
  <c r="AC223" i="9"/>
  <c r="AC226" i="9"/>
  <c r="AC391" i="9"/>
  <c r="AC392" i="9"/>
  <c r="AC351" i="9"/>
  <c r="AC352" i="9"/>
  <c r="AC353" i="9"/>
  <c r="AC165" i="9"/>
  <c r="AC166" i="9"/>
  <c r="AC167" i="9"/>
  <c r="AC168" i="9"/>
  <c r="AC169" i="9"/>
  <c r="AC354" i="9"/>
  <c r="AC355" i="9"/>
  <c r="AC356" i="9"/>
  <c r="AC357" i="9"/>
  <c r="AC358" i="9"/>
  <c r="AC359" i="9"/>
  <c r="AC360" i="9"/>
  <c r="AC361" i="9"/>
  <c r="AC362" i="9"/>
  <c r="AC181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AC298" i="9"/>
  <c r="AC299" i="9"/>
  <c r="AC300" i="9"/>
  <c r="AC301" i="9"/>
  <c r="AC302" i="9"/>
  <c r="AC303" i="9"/>
  <c r="AC304" i="9"/>
  <c r="AC305" i="9"/>
  <c r="AC306" i="9"/>
  <c r="AC307" i="9"/>
  <c r="AC308" i="9"/>
  <c r="AC309" i="9"/>
  <c r="AC251" i="9"/>
  <c r="AC252" i="9"/>
  <c r="AC253" i="9"/>
  <c r="AC254" i="9"/>
  <c r="AC255" i="9"/>
  <c r="AC256" i="9"/>
  <c r="AC257" i="9"/>
  <c r="AC258" i="9"/>
  <c r="AC259" i="9"/>
  <c r="AC260" i="9"/>
  <c r="AC261" i="9"/>
  <c r="AC262" i="9"/>
  <c r="AC263" i="9"/>
  <c r="AC264" i="9"/>
  <c r="AC265" i="9"/>
  <c r="AC266" i="9"/>
  <c r="AC267" i="9"/>
  <c r="AC268" i="9"/>
  <c r="AC269" i="9"/>
  <c r="AC270" i="9"/>
  <c r="AC271" i="9"/>
  <c r="AC272" i="9"/>
  <c r="AC273" i="9"/>
  <c r="AC274" i="9"/>
  <c r="AC275" i="9"/>
  <c r="AC276" i="9"/>
  <c r="AC277" i="9"/>
  <c r="AC278" i="9"/>
  <c r="AC279" i="9"/>
  <c r="AC280" i="9"/>
  <c r="AC281" i="9"/>
  <c r="AC282" i="9"/>
  <c r="AC283" i="9"/>
  <c r="AC284" i="9"/>
  <c r="AC285" i="9"/>
  <c r="AC286" i="9"/>
  <c r="AC287" i="9"/>
  <c r="AC288" i="9"/>
  <c r="AC289" i="9"/>
  <c r="AC290" i="9"/>
  <c r="AC291" i="9"/>
  <c r="AC292" i="9"/>
  <c r="AC293" i="9"/>
  <c r="AC294" i="9"/>
  <c r="AC295" i="9"/>
  <c r="AC122" i="9"/>
  <c r="AC123" i="9"/>
  <c r="AC124" i="9"/>
  <c r="AC125" i="9"/>
  <c r="AC126" i="9"/>
  <c r="AC127" i="9"/>
  <c r="AC128" i="9"/>
  <c r="AC129" i="9"/>
  <c r="AC130" i="9"/>
  <c r="H122" i="9"/>
  <c r="H123" i="9"/>
  <c r="H124" i="9"/>
  <c r="H125" i="9"/>
  <c r="H126" i="9"/>
  <c r="H127" i="9"/>
  <c r="H128" i="9"/>
  <c r="H129" i="9"/>
  <c r="H130" i="9"/>
  <c r="G122" i="9"/>
  <c r="G123" i="9"/>
  <c r="G124" i="9"/>
  <c r="G125" i="9"/>
  <c r="G126" i="9"/>
  <c r="G127" i="9"/>
  <c r="G128" i="9"/>
  <c r="G129" i="9"/>
  <c r="G130" i="9"/>
  <c r="F122" i="9"/>
  <c r="F123" i="9"/>
  <c r="F124" i="9"/>
  <c r="F125" i="9"/>
  <c r="F126" i="9"/>
  <c r="F127" i="9"/>
  <c r="F128" i="9"/>
  <c r="F129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7" i="9"/>
  <c r="AC8" i="9"/>
  <c r="AC9" i="9"/>
  <c r="AC10" i="9"/>
  <c r="AC11" i="9"/>
  <c r="AC12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S127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S109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S101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AL87" i="7"/>
  <c r="S87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AJ68" i="7"/>
  <c r="AK68" i="7"/>
  <c r="AL68" i="7"/>
  <c r="S68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S59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T32" i="7"/>
  <c r="S32" i="7"/>
  <c r="F349" i="9" l="1"/>
  <c r="G349" i="9"/>
  <c r="H349" i="9"/>
  <c r="AC349" i="9"/>
  <c r="F350" i="9"/>
  <c r="G350" i="9"/>
  <c r="H350" i="9"/>
  <c r="AC350" i="9"/>
  <c r="F393" i="9"/>
  <c r="G393" i="9"/>
  <c r="H393" i="9"/>
  <c r="AC393" i="9"/>
  <c r="F394" i="9"/>
  <c r="G394" i="9"/>
  <c r="H394" i="9"/>
  <c r="AC394" i="9"/>
  <c r="F395" i="9"/>
  <c r="G395" i="9"/>
  <c r="H395" i="9"/>
  <c r="AC395" i="9"/>
  <c r="F297" i="9"/>
  <c r="G297" i="9"/>
  <c r="H297" i="9"/>
  <c r="AC297" i="9"/>
  <c r="F396" i="9"/>
  <c r="G396" i="9"/>
  <c r="H396" i="9"/>
  <c r="AC396" i="9"/>
  <c r="F225" i="9"/>
  <c r="G225" i="9"/>
  <c r="H225" i="9"/>
  <c r="AC225" i="9"/>
  <c r="F397" i="9"/>
  <c r="G397" i="9"/>
  <c r="H397" i="9"/>
  <c r="AC397" i="9"/>
  <c r="F398" i="9"/>
  <c r="G398" i="9"/>
  <c r="H398" i="9"/>
  <c r="AC398" i="9"/>
  <c r="F399" i="9"/>
  <c r="G399" i="9"/>
  <c r="H399" i="9"/>
  <c r="AC399" i="9"/>
  <c r="F400" i="9"/>
  <c r="G400" i="9"/>
  <c r="H400" i="9"/>
  <c r="AC400" i="9"/>
  <c r="F296" i="9"/>
  <c r="G296" i="9"/>
  <c r="H296" i="9"/>
  <c r="AC296" i="9"/>
  <c r="F401" i="9"/>
  <c r="G401" i="9"/>
  <c r="H401" i="9"/>
  <c r="AC401" i="9"/>
  <c r="F402" i="9"/>
  <c r="G402" i="9"/>
  <c r="H402" i="9"/>
  <c r="AC402" i="9"/>
  <c r="F329" i="9"/>
  <c r="G329" i="9"/>
  <c r="H329" i="9"/>
  <c r="AC329" i="9"/>
  <c r="F403" i="9"/>
  <c r="G403" i="9"/>
  <c r="H403" i="9"/>
  <c r="AC403" i="9"/>
  <c r="F332" i="9"/>
  <c r="G332" i="9"/>
  <c r="H332" i="9"/>
  <c r="AC332" i="9"/>
  <c r="F404" i="9"/>
  <c r="G404" i="9"/>
  <c r="H404" i="9"/>
  <c r="AC404" i="9"/>
  <c r="F405" i="9"/>
  <c r="G405" i="9"/>
  <c r="H405" i="9"/>
  <c r="AC405" i="9"/>
  <c r="F406" i="9"/>
  <c r="G406" i="9"/>
  <c r="H406" i="9"/>
  <c r="AC406" i="9"/>
  <c r="F407" i="9"/>
  <c r="G407" i="9"/>
  <c r="H407" i="9"/>
  <c r="AC407" i="9"/>
  <c r="F408" i="9"/>
  <c r="G408" i="9"/>
  <c r="H408" i="9"/>
  <c r="AC408" i="9"/>
  <c r="F334" i="9"/>
  <c r="G334" i="9"/>
  <c r="H334" i="9"/>
  <c r="AC334" i="9"/>
  <c r="F409" i="9"/>
  <c r="G409" i="9"/>
  <c r="H409" i="9"/>
  <c r="AC409" i="9"/>
  <c r="F410" i="9"/>
  <c r="G410" i="9"/>
  <c r="H410" i="9"/>
  <c r="AC410" i="9"/>
  <c r="F411" i="9"/>
  <c r="G411" i="9"/>
  <c r="H411" i="9"/>
  <c r="AC411" i="9"/>
  <c r="F339" i="9"/>
  <c r="G339" i="9"/>
  <c r="H339" i="9"/>
  <c r="AC339" i="9"/>
  <c r="F412" i="9"/>
  <c r="G412" i="9"/>
  <c r="H412" i="9"/>
  <c r="AC412" i="9"/>
  <c r="F413" i="9"/>
  <c r="G413" i="9"/>
  <c r="H413" i="9"/>
  <c r="AC413" i="9"/>
  <c r="F342" i="9"/>
  <c r="G342" i="9"/>
  <c r="H342" i="9"/>
  <c r="AC342" i="9"/>
  <c r="F414" i="9"/>
  <c r="G414" i="9"/>
  <c r="H414" i="9"/>
  <c r="AC414" i="9"/>
  <c r="F415" i="9"/>
  <c r="G415" i="9"/>
  <c r="H415" i="9"/>
  <c r="AC415" i="9"/>
  <c r="F138" i="9"/>
  <c r="G138" i="9"/>
  <c r="H138" i="9"/>
  <c r="AC138" i="9"/>
  <c r="F139" i="9"/>
  <c r="G139" i="9"/>
  <c r="H139" i="9"/>
  <c r="AC139" i="9"/>
  <c r="F140" i="9"/>
  <c r="G140" i="9"/>
  <c r="H140" i="9"/>
  <c r="AC140" i="9"/>
  <c r="F141" i="9"/>
  <c r="G141" i="9"/>
  <c r="H141" i="9"/>
  <c r="AC141" i="9"/>
  <c r="F142" i="9"/>
  <c r="G142" i="9"/>
  <c r="H142" i="9"/>
  <c r="AC142" i="9"/>
  <c r="F143" i="9"/>
  <c r="G143" i="9"/>
  <c r="H143" i="9"/>
  <c r="AC143" i="9"/>
  <c r="F144" i="9"/>
  <c r="G144" i="9"/>
  <c r="H144" i="9"/>
  <c r="AC144" i="9"/>
  <c r="F145" i="9"/>
  <c r="G145" i="9"/>
  <c r="H145" i="9"/>
  <c r="AC145" i="9"/>
  <c r="F146" i="9"/>
  <c r="G146" i="9"/>
  <c r="H146" i="9"/>
  <c r="AC146" i="9"/>
  <c r="F147" i="9"/>
  <c r="G147" i="9"/>
  <c r="H147" i="9"/>
  <c r="AC147" i="9"/>
  <c r="F148" i="9"/>
  <c r="G148" i="9"/>
  <c r="H148" i="9"/>
  <c r="AC148" i="9"/>
  <c r="F149" i="9"/>
  <c r="G149" i="9"/>
  <c r="H149" i="9"/>
  <c r="AC149" i="9"/>
  <c r="F150" i="9"/>
  <c r="G150" i="9"/>
  <c r="H150" i="9"/>
  <c r="AC150" i="9"/>
  <c r="F151" i="9"/>
  <c r="G151" i="9"/>
  <c r="H151" i="9"/>
  <c r="AC151" i="9"/>
  <c r="F152" i="9"/>
  <c r="G152" i="9"/>
  <c r="H152" i="9"/>
  <c r="AC152" i="9"/>
  <c r="G153" i="9"/>
  <c r="H153" i="9"/>
  <c r="AC153" i="9"/>
  <c r="F154" i="9"/>
  <c r="G154" i="9"/>
  <c r="H154" i="9"/>
  <c r="AC154" i="9"/>
  <c r="F155" i="9"/>
  <c r="G155" i="9"/>
  <c r="H155" i="9"/>
  <c r="AC155" i="9"/>
  <c r="F156" i="9"/>
  <c r="G156" i="9"/>
  <c r="H156" i="9"/>
  <c r="AC156" i="9"/>
  <c r="F157" i="9"/>
  <c r="G157" i="9"/>
  <c r="H157" i="9"/>
  <c r="AC157" i="9"/>
  <c r="F158" i="9"/>
  <c r="G158" i="9"/>
  <c r="H158" i="9"/>
  <c r="AC158" i="9"/>
  <c r="F159" i="9"/>
  <c r="G159" i="9"/>
  <c r="H159" i="9"/>
  <c r="AC159" i="9"/>
  <c r="F160" i="9"/>
  <c r="G160" i="9"/>
  <c r="H160" i="9"/>
  <c r="AC160" i="9"/>
  <c r="F161" i="9"/>
  <c r="G161" i="9"/>
  <c r="H161" i="9"/>
  <c r="AC161" i="9"/>
  <c r="F162" i="9"/>
  <c r="G162" i="9"/>
  <c r="H162" i="9"/>
  <c r="AC162" i="9"/>
  <c r="F163" i="9"/>
  <c r="G163" i="9"/>
  <c r="H163" i="9"/>
  <c r="AC163" i="9"/>
  <c r="F164" i="9"/>
  <c r="G164" i="9"/>
  <c r="H164" i="9"/>
  <c r="AC164" i="9"/>
  <c r="F170" i="9"/>
  <c r="G170" i="9"/>
  <c r="H170" i="9"/>
  <c r="AC170" i="9"/>
  <c r="F171" i="9"/>
  <c r="G171" i="9"/>
  <c r="H171" i="9"/>
  <c r="AC171" i="9"/>
  <c r="F172" i="9"/>
  <c r="G172" i="9"/>
  <c r="H172" i="9"/>
  <c r="AC172" i="9"/>
  <c r="F173" i="9"/>
  <c r="G173" i="9"/>
  <c r="H173" i="9"/>
  <c r="AC173" i="9"/>
  <c r="F174" i="9"/>
  <c r="G174" i="9"/>
  <c r="H174" i="9"/>
  <c r="AC174" i="9"/>
  <c r="F175" i="9"/>
  <c r="G175" i="9"/>
  <c r="H175" i="9"/>
  <c r="AC175" i="9"/>
  <c r="F176" i="9"/>
  <c r="G176" i="9"/>
  <c r="H176" i="9"/>
  <c r="AC176" i="9"/>
  <c r="F177" i="9"/>
  <c r="G177" i="9"/>
  <c r="H177" i="9"/>
  <c r="AC177" i="9"/>
  <c r="F178" i="9"/>
  <c r="G178" i="9"/>
  <c r="H178" i="9"/>
  <c r="AC178" i="9"/>
  <c r="F179" i="9"/>
  <c r="G179" i="9"/>
  <c r="H179" i="9"/>
  <c r="AC179" i="9"/>
  <c r="F180" i="9"/>
  <c r="G180" i="9"/>
  <c r="H180" i="9"/>
  <c r="AC180" i="9"/>
  <c r="F182" i="9"/>
  <c r="G182" i="9"/>
  <c r="H182" i="9"/>
  <c r="AC182" i="9"/>
  <c r="F183" i="9"/>
  <c r="G183" i="9"/>
  <c r="H183" i="9"/>
  <c r="AC183" i="9"/>
  <c r="F184" i="9"/>
  <c r="G184" i="9"/>
  <c r="H184" i="9"/>
  <c r="AC184" i="9"/>
  <c r="F185" i="9"/>
  <c r="G185" i="9"/>
  <c r="H185" i="9"/>
  <c r="AC185" i="9"/>
  <c r="F186" i="9"/>
  <c r="G186" i="9"/>
  <c r="H186" i="9"/>
  <c r="AC186" i="9"/>
  <c r="F187" i="9"/>
  <c r="G187" i="9"/>
  <c r="H187" i="9"/>
  <c r="AC187" i="9"/>
  <c r="F188" i="9"/>
  <c r="G188" i="9"/>
  <c r="H188" i="9"/>
  <c r="AC188" i="9"/>
  <c r="F189" i="9"/>
  <c r="G189" i="9"/>
  <c r="H189" i="9"/>
  <c r="AC189" i="9"/>
  <c r="F190" i="9"/>
  <c r="G190" i="9"/>
  <c r="H190" i="9"/>
  <c r="AC190" i="9"/>
  <c r="F191" i="9"/>
  <c r="G191" i="9"/>
  <c r="H191" i="9"/>
  <c r="AC191" i="9"/>
  <c r="F192" i="9"/>
  <c r="G192" i="9"/>
  <c r="H192" i="9"/>
  <c r="AC192" i="9"/>
  <c r="F193" i="9"/>
  <c r="G193" i="9"/>
  <c r="H193" i="9"/>
  <c r="AC193" i="9"/>
  <c r="F194" i="9"/>
  <c r="G194" i="9"/>
  <c r="H194" i="9"/>
  <c r="AC194" i="9"/>
  <c r="F195" i="9"/>
  <c r="G195" i="9"/>
  <c r="H195" i="9"/>
  <c r="AC195" i="9"/>
  <c r="F196" i="9"/>
  <c r="G196" i="9"/>
  <c r="H196" i="9"/>
  <c r="AC196" i="9"/>
  <c r="F197" i="9"/>
  <c r="G197" i="9"/>
  <c r="H197" i="9"/>
  <c r="AC197" i="9"/>
  <c r="F198" i="9"/>
  <c r="G198" i="9"/>
  <c r="H198" i="9"/>
  <c r="AC198" i="9"/>
  <c r="F199" i="9"/>
  <c r="G199" i="9"/>
  <c r="H199" i="9"/>
  <c r="AC199" i="9"/>
  <c r="F200" i="9"/>
  <c r="G200" i="9"/>
  <c r="H200" i="9"/>
  <c r="AC200" i="9"/>
  <c r="F201" i="9"/>
  <c r="G201" i="9"/>
  <c r="H201" i="9"/>
  <c r="AC201" i="9"/>
  <c r="F202" i="9"/>
  <c r="G202" i="9"/>
  <c r="H202" i="9"/>
  <c r="AC202" i="9"/>
  <c r="F203" i="9"/>
  <c r="G203" i="9"/>
  <c r="H203" i="9"/>
  <c r="AC203" i="9"/>
  <c r="F204" i="9"/>
  <c r="G204" i="9"/>
  <c r="H204" i="9"/>
  <c r="AC204" i="9"/>
  <c r="F205" i="9"/>
  <c r="G205" i="9"/>
  <c r="H205" i="9"/>
  <c r="AC205" i="9"/>
  <c r="F206" i="9"/>
  <c r="G206" i="9"/>
  <c r="H206" i="9"/>
  <c r="AC206" i="9"/>
  <c r="F207" i="9"/>
  <c r="G207" i="9"/>
  <c r="H207" i="9"/>
  <c r="AC207" i="9"/>
  <c r="F208" i="9"/>
  <c r="G208" i="9"/>
  <c r="H208" i="9"/>
  <c r="AC208" i="9"/>
  <c r="F209" i="9"/>
  <c r="G209" i="9"/>
  <c r="H209" i="9"/>
  <c r="AC209" i="9"/>
  <c r="F210" i="9"/>
  <c r="G210" i="9"/>
  <c r="H210" i="9"/>
  <c r="AC210" i="9"/>
  <c r="F211" i="9"/>
  <c r="G211" i="9"/>
  <c r="H211" i="9"/>
  <c r="AC211" i="9"/>
  <c r="F212" i="9"/>
  <c r="G212" i="9"/>
  <c r="H212" i="9"/>
  <c r="AC212" i="9"/>
  <c r="F213" i="9"/>
  <c r="G213" i="9"/>
  <c r="H213" i="9"/>
  <c r="AC213" i="9"/>
  <c r="F214" i="9"/>
  <c r="G214" i="9"/>
  <c r="H214" i="9"/>
  <c r="AC214" i="9"/>
  <c r="F215" i="9"/>
  <c r="G215" i="9"/>
  <c r="H215" i="9"/>
  <c r="AC215" i="9"/>
  <c r="F216" i="9"/>
  <c r="G216" i="9"/>
  <c r="H216" i="9"/>
  <c r="AC216" i="9"/>
  <c r="F217" i="9"/>
  <c r="G217" i="9"/>
  <c r="H217" i="9"/>
  <c r="AC217" i="9"/>
  <c r="F218" i="9"/>
  <c r="G218" i="9"/>
  <c r="H218" i="9"/>
  <c r="AC218" i="9"/>
  <c r="F219" i="9"/>
  <c r="G219" i="9"/>
  <c r="H219" i="9"/>
  <c r="AC219" i="9"/>
  <c r="F220" i="9"/>
  <c r="G220" i="9"/>
  <c r="H220" i="9"/>
  <c r="AC220" i="9"/>
  <c r="F221" i="9"/>
  <c r="G221" i="9"/>
  <c r="H221" i="9"/>
  <c r="AC221" i="9"/>
  <c r="F222" i="9"/>
  <c r="G222" i="9"/>
  <c r="H222" i="9"/>
  <c r="AC222" i="9"/>
  <c r="F224" i="9"/>
  <c r="G224" i="9"/>
  <c r="H224" i="9"/>
  <c r="AC224" i="9"/>
  <c r="F227" i="9"/>
  <c r="G227" i="9"/>
  <c r="H227" i="9"/>
  <c r="AC227" i="9"/>
  <c r="F228" i="9"/>
  <c r="G228" i="9"/>
  <c r="H228" i="9"/>
  <c r="AC228" i="9"/>
  <c r="F229" i="9"/>
  <c r="G229" i="9"/>
  <c r="H229" i="9"/>
  <c r="AC229" i="9"/>
  <c r="F230" i="9"/>
  <c r="G230" i="9"/>
  <c r="H230" i="9"/>
  <c r="AC230" i="9"/>
  <c r="F231" i="9"/>
  <c r="G231" i="9"/>
  <c r="H231" i="9"/>
  <c r="AC231" i="9"/>
  <c r="F232" i="9"/>
  <c r="G232" i="9"/>
  <c r="H232" i="9"/>
  <c r="AC232" i="9"/>
  <c r="F233" i="9"/>
  <c r="G233" i="9"/>
  <c r="H233" i="9"/>
  <c r="AC233" i="9"/>
  <c r="F234" i="9"/>
  <c r="G234" i="9"/>
  <c r="H234" i="9"/>
  <c r="AC234" i="9"/>
  <c r="F235" i="9"/>
  <c r="G235" i="9"/>
  <c r="H235" i="9"/>
  <c r="AC235" i="9"/>
  <c r="F236" i="9"/>
  <c r="G236" i="9"/>
  <c r="H236" i="9"/>
  <c r="AC236" i="9"/>
  <c r="F237" i="9"/>
  <c r="G237" i="9"/>
  <c r="H237" i="9"/>
  <c r="AC237" i="9"/>
  <c r="F238" i="9"/>
  <c r="G238" i="9"/>
  <c r="H238" i="9"/>
  <c r="AC238" i="9"/>
  <c r="F239" i="9"/>
  <c r="G239" i="9"/>
  <c r="H239" i="9"/>
  <c r="AC239" i="9"/>
  <c r="F240" i="9"/>
  <c r="G240" i="9"/>
  <c r="H240" i="9"/>
  <c r="AC240" i="9"/>
  <c r="F241" i="9"/>
  <c r="G241" i="9"/>
  <c r="H241" i="9"/>
  <c r="AC241" i="9"/>
  <c r="F242" i="9"/>
  <c r="G242" i="9"/>
  <c r="H242" i="9"/>
  <c r="AC242" i="9"/>
  <c r="F243" i="9"/>
  <c r="G243" i="9"/>
  <c r="H243" i="9"/>
  <c r="AC243" i="9"/>
  <c r="F244" i="9"/>
  <c r="G244" i="9"/>
  <c r="H244" i="9"/>
  <c r="AC244" i="9"/>
  <c r="F245" i="9"/>
  <c r="G245" i="9"/>
  <c r="H245" i="9"/>
  <c r="AC245" i="9"/>
  <c r="F246" i="9"/>
  <c r="G246" i="9"/>
  <c r="H246" i="9"/>
  <c r="AC246" i="9"/>
  <c r="F247" i="9"/>
  <c r="G247" i="9"/>
  <c r="H247" i="9"/>
  <c r="AC247" i="9"/>
  <c r="F248" i="9"/>
  <c r="G248" i="9"/>
  <c r="H248" i="9"/>
  <c r="AC248" i="9"/>
  <c r="F249" i="9"/>
  <c r="G249" i="9"/>
  <c r="H249" i="9"/>
  <c r="AC249" i="9"/>
  <c r="F250" i="9"/>
  <c r="G250" i="9"/>
  <c r="H250" i="9"/>
  <c r="AC250" i="9"/>
  <c r="F310" i="9"/>
  <c r="G310" i="9"/>
  <c r="H310" i="9"/>
  <c r="AC310" i="9"/>
  <c r="F311" i="9"/>
  <c r="G311" i="9"/>
  <c r="H311" i="9"/>
  <c r="AC311" i="9"/>
  <c r="F312" i="9"/>
  <c r="G312" i="9"/>
  <c r="H312" i="9"/>
  <c r="AC312" i="9"/>
  <c r="F313" i="9"/>
  <c r="G313" i="9"/>
  <c r="H313" i="9"/>
  <c r="AC313" i="9"/>
  <c r="F314" i="9"/>
  <c r="G314" i="9"/>
  <c r="H314" i="9"/>
  <c r="AC314" i="9"/>
  <c r="F315" i="9"/>
  <c r="G315" i="9"/>
  <c r="H315" i="9"/>
  <c r="AC315" i="9"/>
  <c r="F316" i="9"/>
  <c r="G316" i="9"/>
  <c r="H316" i="9"/>
  <c r="AC316" i="9"/>
  <c r="F317" i="9"/>
  <c r="G317" i="9"/>
  <c r="H317" i="9"/>
  <c r="AC317" i="9"/>
  <c r="F318" i="9"/>
  <c r="G318" i="9"/>
  <c r="H318" i="9"/>
  <c r="AC318" i="9"/>
  <c r="F319" i="9"/>
  <c r="G319" i="9"/>
  <c r="H319" i="9"/>
  <c r="AC319" i="9"/>
  <c r="F320" i="9"/>
  <c r="G320" i="9"/>
  <c r="H320" i="9"/>
  <c r="AC320" i="9"/>
  <c r="F321" i="9"/>
  <c r="G321" i="9"/>
  <c r="H321" i="9"/>
  <c r="AC321" i="9"/>
  <c r="F322" i="9"/>
  <c r="G322" i="9"/>
  <c r="H322" i="9"/>
  <c r="AC322" i="9"/>
  <c r="F323" i="9"/>
  <c r="G323" i="9"/>
  <c r="H323" i="9"/>
  <c r="AC323" i="9"/>
  <c r="F324" i="9"/>
  <c r="G324" i="9"/>
  <c r="H324" i="9"/>
  <c r="AC324" i="9"/>
  <c r="F325" i="9"/>
  <c r="G325" i="9"/>
  <c r="H325" i="9"/>
  <c r="AC325" i="9"/>
  <c r="F326" i="9"/>
  <c r="G326" i="9"/>
  <c r="H326" i="9"/>
  <c r="AC326" i="9"/>
  <c r="F327" i="9"/>
  <c r="G327" i="9"/>
  <c r="H327" i="9"/>
  <c r="AC327" i="9"/>
  <c r="F328" i="9"/>
  <c r="G328" i="9"/>
  <c r="H328" i="9"/>
  <c r="AC328" i="9"/>
  <c r="F330" i="9"/>
  <c r="G330" i="9"/>
  <c r="H330" i="9"/>
  <c r="AC330" i="9"/>
  <c r="F331" i="9"/>
  <c r="G331" i="9"/>
  <c r="H331" i="9"/>
  <c r="AC331" i="9"/>
  <c r="F333" i="9"/>
  <c r="G333" i="9"/>
  <c r="H333" i="9"/>
  <c r="AC333" i="9"/>
  <c r="F335" i="9"/>
  <c r="G335" i="9"/>
  <c r="H335" i="9"/>
  <c r="AC335" i="9"/>
  <c r="F336" i="9"/>
  <c r="G336" i="9"/>
  <c r="H336" i="9"/>
  <c r="AC336" i="9"/>
  <c r="F337" i="9"/>
  <c r="G337" i="9"/>
  <c r="H337" i="9"/>
  <c r="AC337" i="9"/>
  <c r="F338" i="9"/>
  <c r="G338" i="9"/>
  <c r="H338" i="9"/>
  <c r="AC338" i="9"/>
  <c r="F340" i="9"/>
  <c r="G340" i="9"/>
  <c r="H340" i="9"/>
  <c r="AC340" i="9"/>
  <c r="F341" i="9"/>
  <c r="G341" i="9"/>
  <c r="H341" i="9"/>
  <c r="AC341" i="9"/>
  <c r="F343" i="9"/>
  <c r="G343" i="9"/>
  <c r="H343" i="9"/>
  <c r="AC343" i="9"/>
  <c r="F344" i="9"/>
  <c r="G344" i="9"/>
  <c r="H344" i="9"/>
  <c r="AC344" i="9"/>
  <c r="F345" i="9"/>
  <c r="G345" i="9"/>
  <c r="H345" i="9"/>
  <c r="AC345" i="9"/>
  <c r="F137" i="9"/>
  <c r="G137" i="9"/>
  <c r="H137" i="9"/>
  <c r="AC137" i="9"/>
  <c r="F112" i="9"/>
  <c r="G112" i="9"/>
  <c r="H112" i="9"/>
  <c r="AC112" i="9"/>
  <c r="F113" i="9"/>
  <c r="G113" i="9"/>
  <c r="H113" i="9"/>
  <c r="AC113" i="9"/>
  <c r="F114" i="9"/>
  <c r="G114" i="9"/>
  <c r="H114" i="9"/>
  <c r="AC114" i="9"/>
  <c r="F115" i="9"/>
  <c r="G115" i="9"/>
  <c r="H115" i="9"/>
  <c r="AC115" i="9"/>
  <c r="F116" i="9"/>
  <c r="G116" i="9"/>
  <c r="H116" i="9"/>
  <c r="AC116" i="9"/>
  <c r="F117" i="9"/>
  <c r="G117" i="9"/>
  <c r="H117" i="9"/>
  <c r="AC117" i="9"/>
  <c r="F118" i="9"/>
  <c r="G118" i="9"/>
  <c r="H118" i="9"/>
  <c r="AC118" i="9"/>
  <c r="F119" i="9"/>
  <c r="G119" i="9"/>
  <c r="H119" i="9"/>
  <c r="AC119" i="9"/>
  <c r="F120" i="9"/>
  <c r="G120" i="9"/>
  <c r="H120" i="9"/>
  <c r="AC120" i="9"/>
  <c r="F121" i="9"/>
  <c r="G121" i="9"/>
  <c r="H121" i="9"/>
  <c r="AC121" i="9"/>
  <c r="F131" i="9"/>
  <c r="G131" i="9"/>
  <c r="H131" i="9"/>
  <c r="AC131" i="9"/>
  <c r="F132" i="9"/>
  <c r="G132" i="9"/>
  <c r="H132" i="9"/>
  <c r="AC132" i="9"/>
  <c r="F133" i="9"/>
  <c r="G133" i="9"/>
  <c r="H133" i="9"/>
  <c r="AC133" i="9"/>
  <c r="F134" i="9"/>
  <c r="G134" i="9"/>
  <c r="AC346" i="9" l="1"/>
  <c r="AC416" i="9"/>
  <c r="AC134" i="9"/>
  <c r="N148" i="7" l="1"/>
  <c r="N149" i="7"/>
  <c r="N150" i="7"/>
  <c r="N154" i="7"/>
  <c r="N155" i="7"/>
  <c r="N156" i="7"/>
  <c r="N140" i="7"/>
  <c r="N141" i="7"/>
  <c r="N142" i="7"/>
  <c r="N143" i="7"/>
  <c r="N145" i="7"/>
  <c r="N146" i="7"/>
  <c r="N147" i="7"/>
  <c r="N130" i="7"/>
  <c r="N131" i="7"/>
  <c r="N132" i="7"/>
  <c r="N133" i="7"/>
  <c r="N134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90" i="7"/>
  <c r="N91" i="7"/>
  <c r="N92" i="7"/>
  <c r="N93" i="7"/>
  <c r="N97" i="7"/>
  <c r="N98" i="7"/>
  <c r="N99" i="7"/>
  <c r="N100" i="7"/>
  <c r="N105" i="7"/>
  <c r="N106" i="7"/>
  <c r="N107" i="7"/>
  <c r="N108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52" i="7"/>
  <c r="N53" i="7"/>
  <c r="N54" i="7"/>
  <c r="N55" i="7"/>
  <c r="N56" i="7"/>
  <c r="N57" i="7"/>
  <c r="N58" i="7"/>
  <c r="N62" i="7"/>
  <c r="N63" i="7"/>
  <c r="N64" i="7"/>
  <c r="N65" i="7"/>
  <c r="N66" i="7"/>
  <c r="N67" i="7"/>
  <c r="N25" i="7"/>
  <c r="N26" i="7"/>
  <c r="N27" i="7"/>
  <c r="N28" i="7"/>
  <c r="N29" i="7"/>
  <c r="N30" i="7"/>
  <c r="N31" i="7"/>
  <c r="N42" i="7"/>
  <c r="N46" i="7"/>
  <c r="N47" i="7"/>
  <c r="N48" i="7"/>
  <c r="N49" i="7"/>
  <c r="N50" i="7"/>
  <c r="N51" i="7"/>
  <c r="N24" i="7"/>
  <c r="N16" i="7"/>
  <c r="N17" i="7"/>
  <c r="N18" i="7"/>
  <c r="N19" i="7"/>
  <c r="N20" i="7"/>
  <c r="N21" i="7"/>
  <c r="N22" i="7"/>
  <c r="O50" i="7" l="1"/>
  <c r="AN146" i="7"/>
  <c r="R146" i="7"/>
  <c r="Q146" i="7"/>
  <c r="P146" i="7"/>
  <c r="O146" i="7"/>
  <c r="AN140" i="7"/>
  <c r="AN141" i="7"/>
  <c r="AN142" i="7"/>
  <c r="AN143" i="7"/>
  <c r="R141" i="7"/>
  <c r="R142" i="7"/>
  <c r="Q141" i="7"/>
  <c r="Q142" i="7"/>
  <c r="P141" i="7"/>
  <c r="P142" i="7"/>
  <c r="O141" i="7"/>
  <c r="O142" i="7"/>
  <c r="D25" i="1" l="1"/>
  <c r="E25" i="1"/>
  <c r="G25" i="1"/>
  <c r="H25" i="1"/>
  <c r="I25" i="1"/>
  <c r="J25" i="1"/>
  <c r="K25" i="1"/>
  <c r="M25" i="1"/>
  <c r="N25" i="1"/>
  <c r="O25" i="1"/>
  <c r="C25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C22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H416" i="9"/>
  <c r="H419" i="9"/>
  <c r="H420" i="9"/>
  <c r="H421" i="9"/>
  <c r="G416" i="9"/>
  <c r="G419" i="9"/>
  <c r="G420" i="9"/>
  <c r="G421" i="9"/>
  <c r="F416" i="9"/>
  <c r="F419" i="9"/>
  <c r="F420" i="9"/>
  <c r="F421" i="9"/>
  <c r="H109" i="9"/>
  <c r="G109" i="9"/>
  <c r="F109" i="9"/>
  <c r="R35" i="7"/>
  <c r="R36" i="7"/>
  <c r="R37" i="7"/>
  <c r="R38" i="7"/>
  <c r="R42" i="7"/>
  <c r="R43" i="7" s="1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62" i="7"/>
  <c r="R63" i="7"/>
  <c r="R64" i="7"/>
  <c r="R65" i="7"/>
  <c r="R66" i="7"/>
  <c r="R67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90" i="7"/>
  <c r="R91" i="7"/>
  <c r="R92" i="7"/>
  <c r="R93" i="7"/>
  <c r="R97" i="7"/>
  <c r="R98" i="7"/>
  <c r="R99" i="7"/>
  <c r="R100" i="7"/>
  <c r="R105" i="7"/>
  <c r="R106" i="7"/>
  <c r="R107" i="7"/>
  <c r="R108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30" i="7"/>
  <c r="R131" i="7"/>
  <c r="R132" i="7"/>
  <c r="R133" i="7"/>
  <c r="R134" i="7"/>
  <c r="R140" i="7"/>
  <c r="R143" i="7"/>
  <c r="R145" i="7"/>
  <c r="R147" i="7"/>
  <c r="R148" i="7"/>
  <c r="R149" i="7"/>
  <c r="R150" i="7"/>
  <c r="R151" i="7"/>
  <c r="R152" i="7"/>
  <c r="R153" i="7"/>
  <c r="R154" i="7"/>
  <c r="R155" i="7"/>
  <c r="R156" i="7"/>
  <c r="R160" i="7"/>
  <c r="R165" i="7"/>
  <c r="R166" i="7"/>
  <c r="R167" i="7"/>
  <c r="Q35" i="7"/>
  <c r="Q36" i="7"/>
  <c r="Q37" i="7"/>
  <c r="Q38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62" i="7"/>
  <c r="Q63" i="7"/>
  <c r="Q64" i="7"/>
  <c r="Q65" i="7"/>
  <c r="Q66" i="7"/>
  <c r="Q67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90" i="7"/>
  <c r="Q91" i="7"/>
  <c r="Q92" i="7"/>
  <c r="Q93" i="7"/>
  <c r="Q97" i="7"/>
  <c r="Q98" i="7"/>
  <c r="Q99" i="7"/>
  <c r="Q100" i="7"/>
  <c r="Q105" i="7"/>
  <c r="Q106" i="7"/>
  <c r="Q107" i="7"/>
  <c r="Q108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30" i="7"/>
  <c r="Q131" i="7"/>
  <c r="Q132" i="7"/>
  <c r="Q133" i="7"/>
  <c r="Q134" i="7"/>
  <c r="Q140" i="7"/>
  <c r="Q143" i="7"/>
  <c r="Q145" i="7"/>
  <c r="Q147" i="7"/>
  <c r="Q148" i="7"/>
  <c r="Q149" i="7"/>
  <c r="Q150" i="7"/>
  <c r="Q151" i="7"/>
  <c r="Q152" i="7"/>
  <c r="Q153" i="7"/>
  <c r="Q154" i="7"/>
  <c r="Q155" i="7"/>
  <c r="Q156" i="7"/>
  <c r="Q160" i="7"/>
  <c r="Q165" i="7"/>
  <c r="Q166" i="7"/>
  <c r="Q167" i="7"/>
  <c r="P35" i="7"/>
  <c r="P36" i="7"/>
  <c r="P37" i="7"/>
  <c r="P38" i="7"/>
  <c r="P42" i="7"/>
  <c r="P43" i="7" s="1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62" i="7"/>
  <c r="P63" i="7"/>
  <c r="P64" i="7"/>
  <c r="P65" i="7"/>
  <c r="P66" i="7"/>
  <c r="P67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90" i="7"/>
  <c r="P91" i="7"/>
  <c r="P92" i="7"/>
  <c r="P93" i="7"/>
  <c r="P97" i="7"/>
  <c r="P98" i="7"/>
  <c r="P99" i="7"/>
  <c r="P100" i="7"/>
  <c r="P105" i="7"/>
  <c r="P106" i="7"/>
  <c r="P107" i="7"/>
  <c r="P108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30" i="7"/>
  <c r="P131" i="7"/>
  <c r="P132" i="7"/>
  <c r="P133" i="7"/>
  <c r="P134" i="7"/>
  <c r="P140" i="7"/>
  <c r="P143" i="7"/>
  <c r="P145" i="7"/>
  <c r="P147" i="7"/>
  <c r="P148" i="7"/>
  <c r="P149" i="7"/>
  <c r="P150" i="7"/>
  <c r="P151" i="7"/>
  <c r="P152" i="7"/>
  <c r="P153" i="7"/>
  <c r="P154" i="7"/>
  <c r="P155" i="7"/>
  <c r="P156" i="7"/>
  <c r="P160" i="7"/>
  <c r="P165" i="7"/>
  <c r="P166" i="7"/>
  <c r="P167" i="7"/>
  <c r="O62" i="7"/>
  <c r="O63" i="7"/>
  <c r="O64" i="7"/>
  <c r="O65" i="7"/>
  <c r="O66" i="7"/>
  <c r="O67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90" i="7"/>
  <c r="O91" i="7"/>
  <c r="O92" i="7"/>
  <c r="O93" i="7"/>
  <c r="O97" i="7"/>
  <c r="O98" i="7"/>
  <c r="O99" i="7"/>
  <c r="O100" i="7"/>
  <c r="O105" i="7"/>
  <c r="O106" i="7"/>
  <c r="O107" i="7"/>
  <c r="O108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30" i="7"/>
  <c r="O131" i="7"/>
  <c r="O132" i="7"/>
  <c r="O133" i="7"/>
  <c r="O134" i="7"/>
  <c r="O140" i="7"/>
  <c r="O143" i="7"/>
  <c r="O145" i="7"/>
  <c r="O147" i="7"/>
  <c r="O148" i="7"/>
  <c r="O149" i="7"/>
  <c r="O150" i="7"/>
  <c r="O151" i="7"/>
  <c r="O152" i="7"/>
  <c r="O153" i="7"/>
  <c r="O154" i="7"/>
  <c r="O155" i="7"/>
  <c r="O156" i="7"/>
  <c r="O160" i="7"/>
  <c r="O165" i="7"/>
  <c r="O166" i="7"/>
  <c r="O167" i="7"/>
  <c r="O35" i="7"/>
  <c r="O36" i="7"/>
  <c r="O37" i="7"/>
  <c r="O38" i="7"/>
  <c r="O42" i="7"/>
  <c r="O43" i="7" s="1"/>
  <c r="O46" i="7"/>
  <c r="O47" i="7"/>
  <c r="O48" i="7"/>
  <c r="O49" i="7"/>
  <c r="O51" i="7"/>
  <c r="O52" i="7"/>
  <c r="O53" i="7"/>
  <c r="O54" i="7"/>
  <c r="O55" i="7"/>
  <c r="O56" i="7"/>
  <c r="O57" i="7"/>
  <c r="O58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P15" i="7"/>
  <c r="P16" i="7"/>
  <c r="P17" i="7"/>
  <c r="P18" i="7"/>
  <c r="P19" i="7"/>
  <c r="P20" i="7"/>
  <c r="P22" i="7"/>
  <c r="P23" i="7"/>
  <c r="P24" i="7"/>
  <c r="P25" i="7"/>
  <c r="P26" i="7"/>
  <c r="P27" i="7"/>
  <c r="P28" i="7"/>
  <c r="P29" i="7"/>
  <c r="P30" i="7"/>
  <c r="P31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R5" i="7"/>
  <c r="Q5" i="7"/>
  <c r="P5" i="7"/>
  <c r="O5" i="7"/>
  <c r="J422" i="9"/>
  <c r="D17" i="1" s="1"/>
  <c r="K422" i="9"/>
  <c r="E17" i="1" s="1"/>
  <c r="L422" i="9"/>
  <c r="F17" i="1" s="1"/>
  <c r="M422" i="9"/>
  <c r="G17" i="1" s="1"/>
  <c r="N422" i="9"/>
  <c r="H17" i="1" s="1"/>
  <c r="O422" i="9"/>
  <c r="I17" i="1" s="1"/>
  <c r="P422" i="9"/>
  <c r="J17" i="1" s="1"/>
  <c r="Q422" i="9"/>
  <c r="K17" i="1" s="1"/>
  <c r="R422" i="9"/>
  <c r="L17" i="1" s="1"/>
  <c r="S422" i="9"/>
  <c r="M17" i="1" s="1"/>
  <c r="T422" i="9"/>
  <c r="N17" i="1" s="1"/>
  <c r="U422" i="9"/>
  <c r="O17" i="1" s="1"/>
  <c r="V422" i="9"/>
  <c r="P17" i="1" s="1"/>
  <c r="W422" i="9"/>
  <c r="Q17" i="1" s="1"/>
  <c r="I422" i="9"/>
  <c r="C17" i="1" s="1"/>
  <c r="F346" i="9"/>
  <c r="H346" i="9"/>
  <c r="Q25" i="1"/>
  <c r="Q21" i="1"/>
  <c r="AC420" i="9"/>
  <c r="AC421" i="9"/>
  <c r="AC6" i="9"/>
  <c r="AC109" i="9" s="1"/>
  <c r="AC419" i="9"/>
  <c r="O101" i="7" l="1"/>
  <c r="Q157" i="7"/>
  <c r="P157" i="7"/>
  <c r="O109" i="7"/>
  <c r="O68" i="7"/>
  <c r="Q101" i="7"/>
  <c r="Q94" i="7"/>
  <c r="Q87" i="7"/>
  <c r="Q59" i="7"/>
  <c r="Q39" i="7"/>
  <c r="Q32" i="7"/>
  <c r="O157" i="7"/>
  <c r="O94" i="7"/>
  <c r="R109" i="7"/>
  <c r="R32" i="7"/>
  <c r="O59" i="7"/>
  <c r="O127" i="7"/>
  <c r="P101" i="7"/>
  <c r="P94" i="7"/>
  <c r="P87" i="7"/>
  <c r="P39" i="7"/>
  <c r="R101" i="7"/>
  <c r="R94" i="7"/>
  <c r="R87" i="7"/>
  <c r="R59" i="7"/>
  <c r="O32" i="7"/>
  <c r="P68" i="7"/>
  <c r="P32" i="7"/>
  <c r="O87" i="7"/>
  <c r="P109" i="7"/>
  <c r="P59" i="7"/>
  <c r="Q127" i="7"/>
  <c r="R68" i="7"/>
  <c r="P127" i="7"/>
  <c r="Q109" i="7"/>
  <c r="Q68" i="7"/>
  <c r="R157" i="7"/>
  <c r="R127" i="7"/>
  <c r="R39" i="7"/>
  <c r="O39" i="7"/>
  <c r="L25" i="1"/>
  <c r="G346" i="9"/>
  <c r="H134" i="9"/>
  <c r="P25" i="1"/>
  <c r="P21" i="1"/>
  <c r="F25" i="1"/>
  <c r="H422" i="9"/>
  <c r="AC422" i="9"/>
  <c r="G422" i="9"/>
  <c r="F422" i="9"/>
  <c r="V17" i="1" l="1"/>
  <c r="AH168" i="7" l="1"/>
  <c r="R18" i="1" s="1"/>
  <c r="V21" i="1" l="1"/>
  <c r="V22" i="1"/>
  <c r="V25" i="1"/>
  <c r="V27" i="1"/>
  <c r="D18" i="1"/>
  <c r="E18" i="1"/>
  <c r="F18" i="1"/>
  <c r="G18" i="1"/>
  <c r="H18" i="1"/>
  <c r="I18" i="1"/>
  <c r="J18" i="1"/>
  <c r="AA168" i="7"/>
  <c r="K18" i="1" s="1"/>
  <c r="AB168" i="7"/>
  <c r="L18" i="1" s="1"/>
  <c r="AC168" i="7"/>
  <c r="M18" i="1" s="1"/>
  <c r="AD168" i="7"/>
  <c r="N18" i="1" s="1"/>
  <c r="AE168" i="7"/>
  <c r="O18" i="1" s="1"/>
  <c r="AF168" i="7"/>
  <c r="P18" i="1" s="1"/>
  <c r="AG168" i="7"/>
  <c r="Q18" i="1" s="1"/>
  <c r="AI168" i="7"/>
  <c r="AJ168" i="7"/>
  <c r="T18" i="1" s="1"/>
  <c r="AK168" i="7"/>
  <c r="U18" i="1" s="1"/>
  <c r="AL168" i="7"/>
  <c r="C18" i="1"/>
  <c r="AN165" i="7"/>
  <c r="AN166" i="7"/>
  <c r="R168" i="7" l="1"/>
  <c r="S18" i="1"/>
  <c r="V18" i="1" s="1"/>
  <c r="O168" i="7"/>
  <c r="Q168" i="7"/>
  <c r="P168" i="7"/>
  <c r="AN168" i="7"/>
  <c r="AN16" i="7" l="1"/>
  <c r="AN17" i="7"/>
  <c r="AN18" i="7"/>
  <c r="AN19" i="7"/>
  <c r="AN20" i="7"/>
  <c r="AN21" i="7"/>
  <c r="AN15" i="7"/>
  <c r="T161" i="7"/>
  <c r="D14" i="1" s="1"/>
  <c r="U161" i="7"/>
  <c r="E14" i="1" s="1"/>
  <c r="V161" i="7"/>
  <c r="F14" i="1" s="1"/>
  <c r="W161" i="7"/>
  <c r="G14" i="1" s="1"/>
  <c r="X161" i="7"/>
  <c r="Y161" i="7"/>
  <c r="I14" i="1" s="1"/>
  <c r="Z161" i="7"/>
  <c r="J14" i="1" s="1"/>
  <c r="AA161" i="7"/>
  <c r="K14" i="1" s="1"/>
  <c r="AB161" i="7"/>
  <c r="L14" i="1" s="1"/>
  <c r="AC161" i="7"/>
  <c r="AD161" i="7"/>
  <c r="N14" i="1" s="1"/>
  <c r="AE161" i="7"/>
  <c r="O14" i="1" s="1"/>
  <c r="AF161" i="7"/>
  <c r="P14" i="1" s="1"/>
  <c r="AG161" i="7"/>
  <c r="Q14" i="1" s="1"/>
  <c r="AH161" i="7"/>
  <c r="AI161" i="7"/>
  <c r="S14" i="1" s="1"/>
  <c r="AJ161" i="7"/>
  <c r="T14" i="1" s="1"/>
  <c r="AK161" i="7"/>
  <c r="U14" i="1" s="1"/>
  <c r="AL161" i="7"/>
  <c r="S161" i="7"/>
  <c r="AN160" i="7"/>
  <c r="AN161" i="7" s="1"/>
  <c r="D11" i="1"/>
  <c r="E11" i="1"/>
  <c r="F11" i="1"/>
  <c r="G11" i="1"/>
  <c r="I11" i="1"/>
  <c r="J11" i="1"/>
  <c r="K11" i="1"/>
  <c r="L11" i="1"/>
  <c r="N11" i="1"/>
  <c r="O11" i="1"/>
  <c r="P11" i="1"/>
  <c r="Q11" i="1"/>
  <c r="S11" i="1"/>
  <c r="T11" i="1"/>
  <c r="U11" i="1"/>
  <c r="AN145" i="7"/>
  <c r="AN147" i="7"/>
  <c r="AN148" i="7"/>
  <c r="AN149" i="7"/>
  <c r="AN150" i="7"/>
  <c r="AN151" i="7"/>
  <c r="AN152" i="7"/>
  <c r="AN153" i="7"/>
  <c r="AN154" i="7"/>
  <c r="AN155" i="7"/>
  <c r="AN156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AL135" i="7"/>
  <c r="S135" i="7"/>
  <c r="AN131" i="7"/>
  <c r="AN132" i="7"/>
  <c r="AN133" i="7"/>
  <c r="AN134" i="7"/>
  <c r="AN130" i="7"/>
  <c r="AN113" i="7"/>
  <c r="AN114" i="7"/>
  <c r="AN115" i="7"/>
  <c r="AN116" i="7"/>
  <c r="AN117" i="7"/>
  <c r="AN118" i="7"/>
  <c r="AN119" i="7"/>
  <c r="AN120" i="7"/>
  <c r="AN121" i="7"/>
  <c r="AN122" i="7"/>
  <c r="AN123" i="7"/>
  <c r="AN124" i="7"/>
  <c r="AN125" i="7"/>
  <c r="AN126" i="7"/>
  <c r="AN112" i="7"/>
  <c r="AN106" i="7"/>
  <c r="AN107" i="7"/>
  <c r="AN108" i="7"/>
  <c r="AN105" i="7"/>
  <c r="AN98" i="7"/>
  <c r="AN99" i="7"/>
  <c r="AN100" i="7"/>
  <c r="AN97" i="7"/>
  <c r="AN91" i="7"/>
  <c r="AN92" i="7"/>
  <c r="AN93" i="7"/>
  <c r="AN90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S94" i="7"/>
  <c r="AN72" i="7"/>
  <c r="AN73" i="7"/>
  <c r="AN74" i="7"/>
  <c r="AN75" i="7"/>
  <c r="AN76" i="7"/>
  <c r="AN77" i="7"/>
  <c r="AN78" i="7"/>
  <c r="AN79" i="7"/>
  <c r="AN80" i="7"/>
  <c r="AN81" i="7"/>
  <c r="AN82" i="7"/>
  <c r="AN83" i="7"/>
  <c r="AN84" i="7"/>
  <c r="AN85" i="7"/>
  <c r="AN86" i="7"/>
  <c r="AN71" i="7"/>
  <c r="AN63" i="7"/>
  <c r="AN64" i="7"/>
  <c r="AN65" i="7"/>
  <c r="AN66" i="7"/>
  <c r="AN67" i="7"/>
  <c r="AN62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46" i="7"/>
  <c r="T43" i="7"/>
  <c r="U43" i="7"/>
  <c r="V43" i="7"/>
  <c r="W43" i="7"/>
  <c r="X43" i="7"/>
  <c r="Y43" i="7"/>
  <c r="Z43" i="7"/>
  <c r="AA43" i="7"/>
  <c r="AB43" i="7"/>
  <c r="AD43" i="7"/>
  <c r="AE43" i="7"/>
  <c r="AF43" i="7"/>
  <c r="AG43" i="7"/>
  <c r="AH43" i="7"/>
  <c r="AI43" i="7"/>
  <c r="AJ43" i="7"/>
  <c r="AK43" i="7"/>
  <c r="AL43" i="7"/>
  <c r="S43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S39" i="7"/>
  <c r="AD137" i="7" l="1"/>
  <c r="N5" i="1" s="1"/>
  <c r="AL137" i="7"/>
  <c r="S137" i="7"/>
  <c r="C5" i="1" s="1"/>
  <c r="AI137" i="7"/>
  <c r="S5" i="1" s="1"/>
  <c r="S29" i="1" s="1"/>
  <c r="AE137" i="7"/>
  <c r="O5" i="1" s="1"/>
  <c r="O29" i="1" s="1"/>
  <c r="AA137" i="7"/>
  <c r="K5" i="1" s="1"/>
  <c r="K29" i="1" s="1"/>
  <c r="W137" i="7"/>
  <c r="G5" i="1" s="1"/>
  <c r="G29" i="1" s="1"/>
  <c r="Z137" i="7"/>
  <c r="J5" i="1" s="1"/>
  <c r="J29" i="1" s="1"/>
  <c r="AN109" i="7"/>
  <c r="AC137" i="7"/>
  <c r="M5" i="1" s="1"/>
  <c r="U137" i="7"/>
  <c r="E5" i="1" s="1"/>
  <c r="E29" i="1" s="1"/>
  <c r="AB137" i="7"/>
  <c r="L5" i="1" s="1"/>
  <c r="L29" i="1" s="1"/>
  <c r="X137" i="7"/>
  <c r="H5" i="1" s="1"/>
  <c r="T137" i="7"/>
  <c r="D5" i="1" s="1"/>
  <c r="D29" i="1" s="1"/>
  <c r="V137" i="7"/>
  <c r="F5" i="1" s="1"/>
  <c r="F29" i="1" s="1"/>
  <c r="Y137" i="7"/>
  <c r="I5" i="1" s="1"/>
  <c r="I29" i="1" s="1"/>
  <c r="AN101" i="7"/>
  <c r="AN157" i="7"/>
  <c r="AJ137" i="7"/>
  <c r="T5" i="1" s="1"/>
  <c r="T29" i="1" s="1"/>
  <c r="AF137" i="7"/>
  <c r="P5" i="1" s="1"/>
  <c r="P29" i="1" s="1"/>
  <c r="AK137" i="7"/>
  <c r="U5" i="1" s="1"/>
  <c r="U29" i="1" s="1"/>
  <c r="AG137" i="7"/>
  <c r="Q5" i="1" s="1"/>
  <c r="Q29" i="1" s="1"/>
  <c r="AH137" i="7"/>
  <c r="R5" i="1" s="1"/>
  <c r="AN59" i="7"/>
  <c r="AN87" i="7"/>
  <c r="AN127" i="7"/>
  <c r="AN68" i="7"/>
  <c r="AN32" i="7"/>
  <c r="O135" i="7"/>
  <c r="O137" i="7" s="1"/>
  <c r="M11" i="1"/>
  <c r="R135" i="7"/>
  <c r="R137" i="7" s="1"/>
  <c r="M14" i="1"/>
  <c r="Q161" i="7"/>
  <c r="Q135" i="7"/>
  <c r="Q137" i="7" s="1"/>
  <c r="C11" i="1"/>
  <c r="H14" i="1"/>
  <c r="P161" i="7"/>
  <c r="R14" i="1"/>
  <c r="R161" i="7"/>
  <c r="H11" i="1"/>
  <c r="P135" i="7"/>
  <c r="P137" i="7" s="1"/>
  <c r="R11" i="1"/>
  <c r="N29" i="1"/>
  <c r="C14" i="1"/>
  <c r="O161" i="7"/>
  <c r="AN39" i="7"/>
  <c r="AN94" i="7"/>
  <c r="AN135" i="7"/>
  <c r="H29" i="1" l="1"/>
  <c r="G30" i="1" s="1"/>
  <c r="G31" i="1" s="1"/>
  <c r="AN137" i="7"/>
  <c r="M29" i="1"/>
  <c r="L30" i="1" s="1"/>
  <c r="L31" i="1" s="1"/>
  <c r="C29" i="1"/>
  <c r="B30" i="1" s="1"/>
  <c r="B31" i="1" s="1"/>
  <c r="V11" i="1"/>
  <c r="R29" i="1"/>
  <c r="Q30" i="1" s="1"/>
  <c r="Q31" i="1" s="1"/>
  <c r="V32" i="1" l="1"/>
  <c r="V14" i="1"/>
  <c r="V5" i="1"/>
  <c r="V8" i="1"/>
  <c r="V29" i="1" l="1"/>
</calcChain>
</file>

<file path=xl/sharedStrings.xml><?xml version="1.0" encoding="utf-8"?>
<sst xmlns="http://schemas.openxmlformats.org/spreadsheetml/2006/main" count="2938" uniqueCount="1052">
  <si>
    <t>AECOM Masterplanning</t>
  </si>
  <si>
    <t>City Centre</t>
  </si>
  <si>
    <t>Wider Urban Area</t>
  </si>
  <si>
    <t>Waterfront</t>
  </si>
  <si>
    <t>Other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</si>
  <si>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</si>
  <si>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</si>
  <si>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</si>
  <si>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</si>
  <si>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</si>
  <si>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</si>
  <si>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</si>
  <si>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</si>
  <si>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</si>
  <si>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</si>
  <si>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</si>
  <si>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</si>
  <si>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</si>
  <si>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</si>
  <si>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</si>
  <si>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</si>
  <si>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</si>
  <si>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</si>
  <si>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</si>
  <si>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0-5</t>
  </si>
  <si>
    <t>6-10</t>
  </si>
  <si>
    <t>11-15</t>
  </si>
  <si>
    <t>TOTAL</t>
  </si>
  <si>
    <t>GB Release</t>
  </si>
  <si>
    <t>Housing Trajectory</t>
  </si>
  <si>
    <t>Gemini 16</t>
  </si>
  <si>
    <t>City Centre Masterplanning</t>
  </si>
  <si>
    <t>Waterfront Masterplanning</t>
  </si>
  <si>
    <t>Stadium Quarter</t>
  </si>
  <si>
    <t>Bridge Street Quarter</t>
  </si>
  <si>
    <t>Wharf Street Quarter</t>
  </si>
  <si>
    <t>Cockhedge Quarter</t>
  </si>
  <si>
    <t>St Marys Quarter</t>
  </si>
  <si>
    <t>St Elphins Quarter</t>
  </si>
  <si>
    <t>Thorneycroft</t>
  </si>
  <si>
    <t>Cabinet Works</t>
  </si>
  <si>
    <t>Bank Quay</t>
  </si>
  <si>
    <t>Southern Gateway</t>
  </si>
  <si>
    <t>Arpley Road</t>
  </si>
  <si>
    <t>Total</t>
  </si>
  <si>
    <t>WWDA South Extension (GB Release)</t>
  </si>
  <si>
    <t>F2 (0-5 Year, 2YL, 20pa max)</t>
  </si>
  <si>
    <t>F3 (0-5 Year, 2YL, 20pa max)</t>
  </si>
  <si>
    <t>F4 (0-5 Year, 2YL, 20pa max)</t>
  </si>
  <si>
    <t>F5 (0-5 Year, 2YL, 20pa max)</t>
  </si>
  <si>
    <t>G1 (0-5 Year, 2YL, 35pa max)</t>
  </si>
  <si>
    <t>G3 (6-10 Year, Year 6 start, 20pa max)</t>
  </si>
  <si>
    <t>G4 (6-10 Year, Year 6 start, 20pa max)</t>
  </si>
  <si>
    <t>H6 (6-10 Year, Year 6 start, 20pa max)</t>
  </si>
  <si>
    <t>H7 (6-10 Year, Year 6 start, 20pa max)</t>
  </si>
  <si>
    <t>H9 (6-10 Year, Year 6 start, 20pa max)</t>
  </si>
  <si>
    <t>K10 (0-5 Year, 2YL, 55pa max)</t>
  </si>
  <si>
    <t>K19 (0-5 Year, 2YL, 20pa max)</t>
  </si>
  <si>
    <t>K20 (0-5 Year, 2YL, 20pa max)</t>
  </si>
  <si>
    <t>K23 (11-15 Year, Year 11 start, 35pa max)</t>
  </si>
  <si>
    <t>Garden City Suburb</t>
  </si>
  <si>
    <t>Settlements</t>
  </si>
  <si>
    <t>HCA Sites</t>
  </si>
  <si>
    <t>SHLAA (Sites 0.25Ha and above)</t>
  </si>
  <si>
    <t>Small Sites Allowance (Sites under 0.25Ha)</t>
  </si>
  <si>
    <t>18/19</t>
  </si>
  <si>
    <t>19/20</t>
  </si>
  <si>
    <t>Timescale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</si>
  <si>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</si>
  <si>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</si>
  <si>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</si>
  <si>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</si>
  <si>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</si>
  <si>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</si>
  <si>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</si>
  <si>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</si>
  <si>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</si>
  <si>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</si>
  <si>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</si>
  <si>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</si>
  <si>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</si>
  <si>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</si>
  <si>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</si>
  <si>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</si>
  <si>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</si>
  <si>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0 to 5</t>
  </si>
  <si>
    <t>6 to 10</t>
  </si>
  <si>
    <t>11 to 15</t>
  </si>
  <si>
    <t>16 to 20</t>
  </si>
  <si>
    <t>SHLAA Sites</t>
  </si>
  <si>
    <t>Land at Appleton Cross</t>
  </si>
  <si>
    <t>Land at John St/Winwick Street</t>
  </si>
  <si>
    <t>Harry Fairclough Ltd.</t>
  </si>
  <si>
    <t>Former Sewage Works</t>
  </si>
  <si>
    <t>Beers Building Co</t>
  </si>
  <si>
    <t>Manchester Ship Canal</t>
  </si>
  <si>
    <t>Edwards Cheshire</t>
  </si>
  <si>
    <t>Cardinal Newman High School</t>
  </si>
  <si>
    <t>New World Ltd</t>
  </si>
  <si>
    <t>Land at Winwick Street</t>
  </si>
  <si>
    <t>Clevelands Farm</t>
  </si>
  <si>
    <t>Land off Thirlmere Drive</t>
  </si>
  <si>
    <t>Land at the junction of Warrington Rd/Jennet's Lane</t>
  </si>
  <si>
    <t>Peel Hall</t>
  </si>
  <si>
    <t>Ramswood Nursery</t>
  </si>
  <si>
    <t>South Western corner of Penketh Business Park</t>
  </si>
  <si>
    <t>Hollingreave Farm</t>
  </si>
  <si>
    <t>Penketh Hall Farm Complex</t>
  </si>
  <si>
    <t>Howards Transport Limited</t>
  </si>
  <si>
    <t>Alcan Factory</t>
  </si>
  <si>
    <t>Land west of and to the rear of 39 - 49 Brookfield Rd</t>
  </si>
  <si>
    <t>Land fronting Pool Lane (north - adjacent pumping station)</t>
  </si>
  <si>
    <t>Land adjacent to and west of Statham Community Primary School</t>
  </si>
  <si>
    <t>Statham Lodge Hotel</t>
  </si>
  <si>
    <t>Land to the south of Nook Farm</t>
  </si>
  <si>
    <t>Land to the south of Lumber Lane</t>
  </si>
  <si>
    <t>Albion Park</t>
  </si>
  <si>
    <t>Arpley Meadows (mid parcel immediately abutting the west coast mainline)</t>
  </si>
  <si>
    <t>Land to the North of Culcheth Hall Drive, east of Withington Avenue and Doeford Close</t>
  </si>
  <si>
    <t>Knutsford Road</t>
  </si>
  <si>
    <t>Warrington Town Football Club Ground</t>
  </si>
  <si>
    <t>Rushgreen Rd, Lymm</t>
  </si>
  <si>
    <t>United Utilities Pool Lane Depot</t>
  </si>
  <si>
    <t>Land at Glazebury WwTW</t>
  </si>
  <si>
    <t>Greenscene</t>
  </si>
  <si>
    <t>Arpley Meadows (southern former landing stage)</t>
  </si>
  <si>
    <t>Land west of Reddish Crescent</t>
  </si>
  <si>
    <t>Land at Warrington Road / Hawthorne Avenue</t>
  </si>
  <si>
    <t>Land at Warrington Road (rear of Nos 134 - 182)</t>
  </si>
  <si>
    <t>Queens Crescent Equipped Play Area</t>
  </si>
  <si>
    <t>Neville Avenue Garage Plots</t>
  </si>
  <si>
    <t>College Close Amenity Area</t>
  </si>
  <si>
    <t>Warrington RUFC Site</t>
  </si>
  <si>
    <t>The Old Rectory</t>
  </si>
  <si>
    <t>Birchwood Golf Course (east of Carrington Close)</t>
  </si>
  <si>
    <t>Land to the east of Walton Lea Road, Higher Walton</t>
  </si>
  <si>
    <t>Northern Farms Ltd - Cherry Lane / Booths Lane, Lymm</t>
  </si>
  <si>
    <t>Barondale Grange</t>
  </si>
  <si>
    <t>Recycling premises</t>
  </si>
  <si>
    <t>Land immediately surrounding Pool Farm</t>
  </si>
  <si>
    <t>Land between Oldfield Road and Warrington Road</t>
  </si>
  <si>
    <t>Land West of Highfields Stables</t>
  </si>
  <si>
    <t>Land South of Highfield Stables</t>
  </si>
  <si>
    <t>Land North of Highfield Stables</t>
  </si>
  <si>
    <t>Land south of 128, Weaste Lane</t>
  </si>
  <si>
    <t>Land North of Weaste Lane</t>
  </si>
  <si>
    <t>Land to the rear of 27 - 47 Weaste Lane</t>
  </si>
  <si>
    <t>Expanse of land to the west of Penketh Hall Farm</t>
  </si>
  <si>
    <t>Penketh Hall Farm Site C</t>
  </si>
  <si>
    <t>Arpley Meadows (most western parcel)</t>
  </si>
  <si>
    <t>Former planting site</t>
  </si>
  <si>
    <t>Broomedge Nurseries (formerly Hampson Nursery)</t>
  </si>
  <si>
    <t>Land at Admirals Road, Birchwood</t>
  </si>
  <si>
    <t>Bewsey Old Hall</t>
  </si>
  <si>
    <t>Land adjacent 123 Fairfield Road</t>
  </si>
  <si>
    <t>Grappenhall Heys - Remainder</t>
  </si>
  <si>
    <t>Land at Pewterspear Green</t>
  </si>
  <si>
    <t>Land bounded by Green Lane / Lumber Lane / Phipps Lane / Winsford Drive</t>
  </si>
  <si>
    <t>Land West of Phipps Lane</t>
  </si>
  <si>
    <t>Lumbers Lane / Forshaw's Lane / Phipps Lane</t>
  </si>
  <si>
    <t>The Avoiding Line North of Ryefields Village</t>
  </si>
  <si>
    <t>Alford Hall Social Club overflow car park</t>
  </si>
  <si>
    <t>Dalton Bank Council Depot</t>
  </si>
  <si>
    <t>Former Dairy Works</t>
  </si>
  <si>
    <t>Furnish with Flair Site</t>
  </si>
  <si>
    <t>MSBS Joinery Site</t>
  </si>
  <si>
    <t>Land at Hopwood Street</t>
  </si>
  <si>
    <t>Land to the rear of the Sportsman Pub - Penketh</t>
  </si>
  <si>
    <t>Hall Motors Site</t>
  </si>
  <si>
    <t>Land Between Public House and 3 Church Lane</t>
  </si>
  <si>
    <t>Land between 284 - 302 Warrington Road</t>
  </si>
  <si>
    <t>Site of former Kwik Save</t>
  </si>
  <si>
    <t>Former Wilderspool Stadium</t>
  </si>
  <si>
    <t>Land at the rear of St. James Court</t>
  </si>
  <si>
    <t>Garven Place Clinic</t>
  </si>
  <si>
    <t>Pierpoint &amp; Bryant Lagoon</t>
  </si>
  <si>
    <t>Land at 3 Delenty Drive</t>
  </si>
  <si>
    <t>Site of Dog &amp; Partridge</t>
  </si>
  <si>
    <t>Land Adjacent to Rose Villa</t>
  </si>
  <si>
    <t>Land to North of Birchwood Way</t>
  </si>
  <si>
    <t>Land adj to 220 Stone Pitt Lane</t>
  </si>
  <si>
    <t>Greenlea House</t>
  </si>
  <si>
    <t>Land off Newcombe Avenue</t>
  </si>
  <si>
    <t>Whittle Hall Farm</t>
  </si>
  <si>
    <t>Land off Hollow Drive</t>
  </si>
  <si>
    <t>Land North of Mayfair Close</t>
  </si>
  <si>
    <t>Thelwall Heyes Farm</t>
  </si>
  <si>
    <t>Greater Shepcroft Farm</t>
  </si>
  <si>
    <t>Dingle Farm</t>
  </si>
  <si>
    <t>Land at Cherry Lane, Lymm</t>
  </si>
  <si>
    <t>Land at Sutch Lane</t>
  </si>
  <si>
    <t>Land fronting Pool Lane</t>
  </si>
  <si>
    <t>Land at junction of Lodge Lane and Lockton Lane, Bewsey</t>
  </si>
  <si>
    <t>Land off Knutsford Road / Blackbear Bridge</t>
  </si>
  <si>
    <t>Lingley Mere Business Park</t>
  </si>
  <si>
    <t>St. Margarets Infant Block</t>
  </si>
  <si>
    <t>Land off Lumber Lane, Burtonwood</t>
  </si>
  <si>
    <t>Orford Fields</t>
  </si>
  <si>
    <t>Lingley Mere Business Park Car Park</t>
  </si>
  <si>
    <t>Land to the North and East of Croft Primary School</t>
  </si>
  <si>
    <t>Land off Cedarfield Road, Lymm</t>
  </si>
  <si>
    <t>Land to the west of Oughtrington Lane, South of the Bridgewater Canal</t>
  </si>
  <si>
    <t>Oakdene Nursing Home</t>
  </si>
  <si>
    <t>Land between Manchester Road and Warburton Bridge Road</t>
  </si>
  <si>
    <t>Land at Rixton New Hall</t>
  </si>
  <si>
    <t>Sycamore Lane Community Primary School</t>
  </si>
  <si>
    <t>Grappenhall Hall Residential School</t>
  </si>
  <si>
    <t>Land off Hardy Road</t>
  </si>
  <si>
    <t>Land to the east of Oughtrington Community Primary School</t>
  </si>
  <si>
    <t>Land to the rear of Oughtrington Crescent Community Centre</t>
  </si>
  <si>
    <t>PDC Irwell Road</t>
  </si>
  <si>
    <t>Bewsey Old School</t>
  </si>
  <si>
    <t>Delenty Drive Police Station</t>
  </si>
  <si>
    <t>Bridgewater House and Depot</t>
  </si>
  <si>
    <t>Westy Hall Care Home</t>
  </si>
  <si>
    <t>Houghton Hall</t>
  </si>
  <si>
    <t>Harrison Square</t>
  </si>
  <si>
    <t>Land between Underbridge Lane and Chester Road</t>
  </si>
  <si>
    <t>Croft Youth Centre</t>
  </si>
  <si>
    <t>Rear of former Hewden Tool Hire</t>
  </si>
  <si>
    <t>Motortrade</t>
  </si>
  <si>
    <t>Oak Lawn</t>
  </si>
  <si>
    <t>Land adjacent Colas, Loushers Lane</t>
  </si>
  <si>
    <t>Land bounded by Birch Brook Road/Mill Lane, Heatley</t>
  </si>
  <si>
    <t>Land south of Travis Perkins, Farrell Street, Warrington</t>
  </si>
  <si>
    <t xml:space="preserve">Whispers, Green Lane </t>
  </si>
  <si>
    <t>Land at Ashton's Farm, Burtonwood</t>
  </si>
  <si>
    <t>Site of William Tarr and Co. Ltd. Offices (Site 1)</t>
  </si>
  <si>
    <t>Boulting Electrical Systems</t>
  </si>
  <si>
    <t>Land north of Burley Lane/Arley Road junction</t>
  </si>
  <si>
    <t>Land at junction of Bell Lane / Stockport Road (south of Beech House)</t>
  </si>
  <si>
    <t>Midland Way / Priestley Street Garage</t>
  </si>
  <si>
    <t>Warrington Central Trading Estate</t>
  </si>
  <si>
    <t>Portland Trade Park</t>
  </si>
  <si>
    <t>Pinners Brow Retail Park</t>
  </si>
  <si>
    <t>Former Cabinet Works and Vicinity</t>
  </si>
  <si>
    <t>Site of former Andrew Harris furniture</t>
  </si>
  <si>
    <t>General Street Metal Works</t>
  </si>
  <si>
    <t>Land enclosed by Hopwood Street, School Brow and Crossley Street</t>
  </si>
  <si>
    <t>Wharf Industrial Estate</t>
  </si>
  <si>
    <t>Land to the rear of The Foxes</t>
  </si>
  <si>
    <t>Luqmans Indian Cuisine</t>
  </si>
  <si>
    <t>Dennow Farm</t>
  </si>
  <si>
    <t>Rhinewood Hotel</t>
  </si>
  <si>
    <t>Former Willowpool Nurseries site</t>
  </si>
  <si>
    <t>Disused Railway Line (Parcel 1)</t>
  </si>
  <si>
    <t>Disused Railway Line (Parcel 2)</t>
  </si>
  <si>
    <t>Disused Railway Line (Parcel 3)</t>
  </si>
  <si>
    <t>Taylor Business Park</t>
  </si>
  <si>
    <t>Land north of Arbury Court</t>
  </si>
  <si>
    <t>Land west of Delph Fm/Hollins Park Hospital</t>
  </si>
  <si>
    <t>Land east of Warrington Rowing Club</t>
  </si>
  <si>
    <t>Penketh Business Park (Parcel 2)</t>
  </si>
  <si>
    <t>Land south of Taylor Business Park (Plot 2)</t>
  </si>
  <si>
    <t>Land at jtn Warrington Rd and Glaziers Lane (Plot 3)</t>
  </si>
  <si>
    <t>Land east of Warrington Rd (Plot 4)</t>
  </si>
  <si>
    <t>Land south of disused railway line (Plot 5)</t>
  </si>
  <si>
    <t xml:space="preserve">Land at NW corner of Taylor Business Park (Plot 6) </t>
  </si>
  <si>
    <t>Statham Meadows</t>
  </si>
  <si>
    <t>Land at Thelwall Lane East</t>
  </si>
  <si>
    <t>Land at Thelwall Lane West</t>
  </si>
  <si>
    <t>Former Orford Farm</t>
  </si>
  <si>
    <t>New Cut Lane Industrial Estate</t>
  </si>
  <si>
    <t>Hawthorne Business Park</t>
  </si>
  <si>
    <t>Land adjacent South View</t>
  </si>
  <si>
    <t>Highfield Farm</t>
  </si>
  <si>
    <t>Land south of Chester Road</t>
  </si>
  <si>
    <t>Land south of Wilson Patten Street (inc former Mr Smiths)</t>
  </si>
  <si>
    <t>New Town House</t>
  </si>
  <si>
    <t>Colas Ltd</t>
  </si>
  <si>
    <t>Causeway Park</t>
  </si>
  <si>
    <t>Riverside Retail Park</t>
  </si>
  <si>
    <t>20 Dallam Lane</t>
  </si>
  <si>
    <t>Land bounded by Haydock Street, Ashton Street and John Street</t>
  </si>
  <si>
    <t>Land bounded by Winwick Road, Orford Lane and Bluecoat Street</t>
  </si>
  <si>
    <t>Land off Cherry Lane and Booths Lane</t>
  </si>
  <si>
    <t>The Harrison Centre</t>
  </si>
  <si>
    <t>Orford Embankment 1</t>
  </si>
  <si>
    <t>Orford Embankment 2</t>
  </si>
  <si>
    <t>Orford Embankment 3</t>
  </si>
  <si>
    <t>Land east of Blackbrook Avenue</t>
  </si>
  <si>
    <t>James Phoenix House</t>
  </si>
  <si>
    <t>Holcroft Grange</t>
  </si>
  <si>
    <t>Former Fox Wood School</t>
  </si>
  <si>
    <t>Land North of Hawthorn Centre</t>
  </si>
  <si>
    <t>Land South of Hawthorn Centre</t>
  </si>
  <si>
    <t>Land south of Culcheth High School</t>
  </si>
  <si>
    <t>Former Elm Tree Inn and Bridge Inn</t>
  </si>
  <si>
    <t>Land at Boarded Barn Farm</t>
  </si>
  <si>
    <t>Land at Cherry Lane</t>
  </si>
  <si>
    <t>Kenyon Lane Nurseries</t>
  </si>
  <si>
    <t>Land North West of Croft (part covered by 2156)</t>
  </si>
  <si>
    <t>Land to the West of Higher Walton</t>
  </si>
  <si>
    <t>Land North of Farmers Arms</t>
  </si>
  <si>
    <t>Land at Peel Cottage</t>
  </si>
  <si>
    <t>The Royal British Legion</t>
  </si>
  <si>
    <t>Radley Cottage</t>
  </si>
  <si>
    <t>Trident Business Park</t>
  </si>
  <si>
    <t>Land at Hillside Farm</t>
  </si>
  <si>
    <t>Top Farm, Higher Lane</t>
  </si>
  <si>
    <t>Cop Holt Farm</t>
  </si>
  <si>
    <t>Units 1 &amp; 2</t>
  </si>
  <si>
    <t>Land east of Crouchley Lane</t>
  </si>
  <si>
    <t>Land Jtn of Stretton Rd and Tarporley Road</t>
  </si>
  <si>
    <t>Land north of Grappenhall Lane</t>
  </si>
  <si>
    <t>Land between Weaste Lane and Knutsford Road</t>
  </si>
  <si>
    <t>20 Beatrice Street</t>
  </si>
  <si>
    <t>Former station goods yard</t>
  </si>
  <si>
    <t>Former Bayleaf PH</t>
  </si>
  <si>
    <t>The Old Stables</t>
  </si>
  <si>
    <t>Thelwall Heyes</t>
  </si>
  <si>
    <t>Old Barn at Agden Lane Farm</t>
  </si>
  <si>
    <t>12 Dam Lane</t>
  </si>
  <si>
    <t>Land behind the Harrison Centre</t>
  </si>
  <si>
    <t>Stocks Lane / Laburnum Lane</t>
  </si>
  <si>
    <t>Land at Fir Tree Close</t>
  </si>
  <si>
    <t>Birch Tree Farm</t>
  </si>
  <si>
    <t>Land at Dam Lane</t>
  </si>
  <si>
    <t>Land at Newton Road</t>
  </si>
  <si>
    <t>Field off Stage Lane</t>
  </si>
  <si>
    <t>Land at Warrington Sports Club</t>
  </si>
  <si>
    <t>Stocks Lane / Friends Lane</t>
  </si>
  <si>
    <t>Holly House</t>
  </si>
  <si>
    <t>Sites east pf Jctn 21 M6 (Site 4449)</t>
  </si>
  <si>
    <t>Sites east pf Jctn 21 M6 (Site 6919)</t>
  </si>
  <si>
    <t>Sites east pf Jctn 21 M6 (Site 8160)</t>
  </si>
  <si>
    <t>Sites east pf Jctn 21 M6 (Site 8979)</t>
  </si>
  <si>
    <t>Sites east pf Jctn 21 M6 (Site 8939)</t>
  </si>
  <si>
    <t>Sites east pf Jctn 21 M6 (Site 9624)</t>
  </si>
  <si>
    <t>Sites east pf Jctn 21 M6 (Site 1833)</t>
  </si>
  <si>
    <t>Sites east pf Jctn 21 M6 (Site 5636)</t>
  </si>
  <si>
    <t>Sites east pf Jctn 21 M6 (Site 6318)</t>
  </si>
  <si>
    <t>Sites east pf Jctn 21 M6 (Site 5371)</t>
  </si>
  <si>
    <t>Sites east pf Jctn 21 M6 (Site 3174)</t>
  </si>
  <si>
    <t>Land north of Smithy Brow</t>
  </si>
  <si>
    <t>Land south of Stockport Road</t>
  </si>
  <si>
    <t>Land off Massey Brook Lane</t>
  </si>
  <si>
    <t>Land SE of Stretton Road</t>
  </si>
  <si>
    <t>Land S of Townsfield Lane</t>
  </si>
  <si>
    <t>Land at Carr House Farm</t>
  </si>
  <si>
    <t>Land at Arley Road</t>
  </si>
  <si>
    <t>Land to N &amp; S of Hurst Lane</t>
  </si>
  <si>
    <t>Land to rear of Smithy Brow</t>
  </si>
  <si>
    <t>Land south of School Lane</t>
  </si>
  <si>
    <t>Long Meadow</t>
  </si>
  <si>
    <t>306 Warrington Road</t>
  </si>
  <si>
    <t>Land off Hollins Lane</t>
  </si>
  <si>
    <t>Land adjacent ot Lymm Rugby Club</t>
  </si>
  <si>
    <t>Land at Joy Lane</t>
  </si>
  <si>
    <t>Land N of Longbutt Lane</t>
  </si>
  <si>
    <t>Land at Gullivers World</t>
  </si>
  <si>
    <t>Land east of Burford Lane</t>
  </si>
  <si>
    <t>Land at Bradshaw Lane</t>
  </si>
  <si>
    <t>Cherry Hall Farm</t>
  </si>
  <si>
    <t>Land south of Birchwood Train Station</t>
  </si>
  <si>
    <t>Land south of Hatton Lane</t>
  </si>
  <si>
    <t>Land between 42 &amp; 48 Culcheth Hall Drive</t>
  </si>
  <si>
    <t>Glazebury Depot</t>
  </si>
  <si>
    <t>Wider land north of Culcheth</t>
  </si>
  <si>
    <t>Land east of Heath Lane</t>
  </si>
  <si>
    <t>Land at Heathercroft Stud</t>
  </si>
  <si>
    <t>Land at Warrington Road</t>
  </si>
  <si>
    <t>Land north of Stone Pit Lane</t>
  </si>
  <si>
    <t>Land south of Smithy Brow</t>
  </si>
  <si>
    <t>Land east of Houghs Lane</t>
  </si>
  <si>
    <t>Land south of Westbourne Road and west of Red Lane</t>
  </si>
  <si>
    <t>Land at Mill Lane/Stage Lane</t>
  </si>
  <si>
    <t>Land adjacent to Glazebrook Lane</t>
  </si>
  <si>
    <t>Land north of Higher Lane (A56)</t>
  </si>
  <si>
    <t>Land south of Lymm Road</t>
  </si>
  <si>
    <t>Land off Glazebrook Lane</t>
  </si>
  <si>
    <t>Stocks Lane</t>
  </si>
  <si>
    <t>Land SE of Warrington</t>
  </si>
  <si>
    <t>Land at Reddish Hall Farm</t>
  </si>
  <si>
    <t>Land off High Legh Road</t>
  </si>
  <si>
    <t>Land off Hatton Lane (Site 1)</t>
  </si>
  <si>
    <t>Land off Hatton Lane (Site 2)</t>
  </si>
  <si>
    <t>Land west of Delph Farm</t>
  </si>
  <si>
    <t>Land N &amp; S of Bank Street and Glazebrook Lane</t>
  </si>
  <si>
    <t>57 Camsley Lane</t>
  </si>
  <si>
    <t>Reddish Lane</t>
  </si>
  <si>
    <t>Land south of Grappenhall Heys</t>
  </si>
  <si>
    <t>Land off Lady Lane (Part covered by 1523/1608 and 2144)</t>
  </si>
  <si>
    <t>Land off Forrest Way</t>
  </si>
  <si>
    <t>3048 (Part of 2710)</t>
  </si>
  <si>
    <t>Vacant Site at Ramswood Nurseries</t>
  </si>
  <si>
    <t xml:space="preserve"> </t>
  </si>
  <si>
    <t>Masterplan</t>
  </si>
  <si>
    <t>HCA</t>
  </si>
  <si>
    <t>SHLAA Sites in Masterplan Areas (In SHLAA but removed from Trajectory)</t>
  </si>
  <si>
    <t>5 Year Groups</t>
  </si>
  <si>
    <t>Individual Years</t>
  </si>
  <si>
    <t>City Centre Masterplan Totals</t>
  </si>
  <si>
    <t>J4 (16-20 Year, Year 16 start, 35pa max)</t>
  </si>
  <si>
    <t>J5 (16-20 Year, Year 16 start, 35pa max)</t>
  </si>
  <si>
    <t>L1 to L30 (1831 total pro rata between 6-20 years (15 years), no pa max to fit timescale due to multiple plots)</t>
  </si>
  <si>
    <t>Parcel Area</t>
  </si>
  <si>
    <t>Residential Area Gross</t>
  </si>
  <si>
    <t>Percentage Residential</t>
  </si>
  <si>
    <t>Residential Area Net (90%)</t>
  </si>
  <si>
    <t>K9a (0-5 Year, 2YL, 55pa max) (47.28% of 9.13Ha)</t>
  </si>
  <si>
    <t>BSQ / WSQ / Cockhedge / SMQ / SEQ / Thorneycroft</t>
  </si>
  <si>
    <t>Arpley Road / Bank Quay / WWDA NE</t>
  </si>
  <si>
    <t>WWDA West</t>
  </si>
  <si>
    <t>Centre Park South</t>
  </si>
  <si>
    <t>WWDA East</t>
  </si>
  <si>
    <t>WWDA Forrest Way</t>
  </si>
  <si>
    <t>Settlement Green Belt Release</t>
  </si>
  <si>
    <t>South West Urban Extension</t>
  </si>
  <si>
    <t>City Centre / Waterfront Parcel Calculations</t>
  </si>
  <si>
    <t>City Centre / Waterfront 
Character Area</t>
  </si>
  <si>
    <t>Development Areas</t>
  </si>
  <si>
    <t>Low Density Dwellings (35dph) Area</t>
  </si>
  <si>
    <t>Medium Density Dwellings (50 dph) Area</t>
  </si>
  <si>
    <t>High Density Dwellings (140 dph) Area</t>
  </si>
  <si>
    <t>Low Density Dwellings (35dph) Dwellings</t>
  </si>
  <si>
    <t>Medium Density Dwellings (50 dph) Dwellings</t>
  </si>
  <si>
    <t>High Density Dwellings (140 dph) Dwellings</t>
  </si>
  <si>
    <t>City Centre / Waterfront Density Assumptions</t>
  </si>
  <si>
    <t>2037/38</t>
  </si>
  <si>
    <t>37/38</t>
  </si>
  <si>
    <t>Figures not calculated due to extant permission</t>
  </si>
  <si>
    <t>Waterfront Total</t>
  </si>
  <si>
    <t>Very High Density Dwellings (275 dph) Area</t>
  </si>
  <si>
    <t>Very High Density Dwellings (275 dph) Dwellings</t>
  </si>
  <si>
    <t>Land Bounded by Montclare Crescent, Brian Avenue &amp; Chester Road</t>
  </si>
  <si>
    <t xml:space="preserve">Land at Dawson House </t>
  </si>
  <si>
    <t>Former Ship Inn and adjoining land</t>
  </si>
  <si>
    <t>Former Police Training Centre</t>
  </si>
  <si>
    <t>Land off Mill Lane</t>
  </si>
  <si>
    <t>Omega (Remainder)</t>
  </si>
  <si>
    <t>89-91 Bewsey Street</t>
  </si>
  <si>
    <t>13 Arpley Street</t>
  </si>
  <si>
    <t>175 Orford Lane</t>
  </si>
  <si>
    <t>55 Long Lane</t>
  </si>
  <si>
    <t>54 Arpley Street</t>
  </si>
  <si>
    <t>37 Park Road</t>
  </si>
  <si>
    <t>20 Winmarleigh Street</t>
  </si>
  <si>
    <t>113 Wellfield Street</t>
  </si>
  <si>
    <t>Anchor Court</t>
  </si>
  <si>
    <t>19 Museum Street</t>
  </si>
  <si>
    <t>33 Froghall Lane</t>
  </si>
  <si>
    <t>18 Winmarleigh Street</t>
  </si>
  <si>
    <t>Land behind the Plough PH</t>
  </si>
  <si>
    <t>Disused Railway Line (Parcel 4)</t>
  </si>
  <si>
    <t>Land at Lingley Mere</t>
  </si>
  <si>
    <t>2134 a</t>
  </si>
  <si>
    <t>Lingley Mere - Phase 1</t>
  </si>
  <si>
    <t>2135 a</t>
  </si>
  <si>
    <t>Omega Zone 6 (Phase 1)</t>
  </si>
  <si>
    <t>2135 b</t>
  </si>
  <si>
    <t>Omega Zone 6 (Phase 2)</t>
  </si>
  <si>
    <t>2664 a</t>
  </si>
  <si>
    <t>Kings Court 5, Scotland Road</t>
  </si>
  <si>
    <t>Land adjacent to Bridge House</t>
  </si>
  <si>
    <t>Land off Stretton Rd / Arley Rd</t>
  </si>
  <si>
    <t>53 Hob Hey Lane</t>
  </si>
  <si>
    <t>22 Higher Lane</t>
  </si>
  <si>
    <t xml:space="preserve">67 School Lane </t>
  </si>
  <si>
    <t>Lymm Hall</t>
  </si>
  <si>
    <t>Land off A57 Manchester Rd</t>
  </si>
  <si>
    <t>Heath House</t>
  </si>
  <si>
    <t>Land south east of Deans Lane</t>
  </si>
  <si>
    <t>Land to the West of Heath Lane</t>
  </si>
  <si>
    <t>Land between Glaizers Lane and Warrington Road</t>
  </si>
  <si>
    <t>Land south of New Hall Lane (Plot 1)</t>
  </si>
  <si>
    <t>Duckinfield Farm</t>
  </si>
  <si>
    <t>Sites east of Jctn 21 M6 (Site 4690)</t>
  </si>
  <si>
    <t>Land North of Townfield Lane (Hollins Park Country Club)</t>
  </si>
  <si>
    <t>The Tannery</t>
  </si>
  <si>
    <t>Cotebrook House</t>
  </si>
  <si>
    <t>Cherry Nurseries</t>
  </si>
  <si>
    <t>Units 1 &amp; 8, Riverside Trading Estate</t>
  </si>
  <si>
    <t>365 Warrington Road</t>
  </si>
  <si>
    <t>Units 2, 3a &amp; 4a-d, Riverside Industrial Estate</t>
  </si>
  <si>
    <t>Land at Statham</t>
  </si>
  <si>
    <t>Land East of Heath Lane/North of Sandy Lane</t>
  </si>
  <si>
    <t>Heath Lane</t>
  </si>
  <si>
    <t>Land at 57A Cherry Lane</t>
  </si>
  <si>
    <t>Land at 21 Heath Lane</t>
  </si>
  <si>
    <t>Riverside Industrial Park</t>
  </si>
  <si>
    <t>Land off Smithy Brow</t>
  </si>
  <si>
    <t>Land south of Lumber Lane</t>
  </si>
  <si>
    <t>Land north of Hall Lane</t>
  </si>
  <si>
    <t>Kenyon Railway Junction</t>
  </si>
  <si>
    <t>Rixton Quarry</t>
  </si>
  <si>
    <t>Land at Dukinfield Farm</t>
  </si>
  <si>
    <t>Land at Higher Lane</t>
  </si>
  <si>
    <t>Site adjacent Fiddle i'th Bag</t>
  </si>
  <si>
    <t>Land at Lady Lane</t>
  </si>
  <si>
    <t>Land at Top Farm</t>
  </si>
  <si>
    <t>Land off Birchbrook Road (No.19)</t>
  </si>
  <si>
    <t>Land south of Rushgreen Road (East Site)</t>
  </si>
  <si>
    <t>Land south of Rushgreen Road (West Site)</t>
  </si>
  <si>
    <t>Waterworks Lane</t>
  </si>
  <si>
    <t>Diggle Green Farm</t>
  </si>
  <si>
    <t>Land at Lions Den</t>
  </si>
  <si>
    <t>Land east and west of Holcroft Lane</t>
  </si>
  <si>
    <t>Land at Warrington Road (Parcel 2)</t>
  </si>
  <si>
    <t>Land off Hurst Lane</t>
  </si>
  <si>
    <t>Land at Elms Cottage</t>
  </si>
  <si>
    <t>Land at Tanyard Farm</t>
  </si>
  <si>
    <t>Land north of Eaves Brow Road</t>
  </si>
  <si>
    <t>Land NW of Croft</t>
  </si>
  <si>
    <t>Land east of Ravenbank Primary School</t>
  </si>
  <si>
    <t>Land east of M62,</t>
  </si>
  <si>
    <t>Land at Park Lane</t>
  </si>
  <si>
    <t>Land off Delph Lane</t>
  </si>
  <si>
    <t>West of Warrington Road,</t>
  </si>
  <si>
    <t>Phipps Lane</t>
  </si>
  <si>
    <t>Three Acres Farm</t>
  </si>
  <si>
    <t>Spectra Building &amp; Drivetime Golf Range</t>
  </si>
  <si>
    <t>Europcar</t>
  </si>
  <si>
    <t>ALDI Store</t>
  </si>
  <si>
    <t>Land at Crossley Street</t>
  </si>
  <si>
    <t>Former K&amp;N Works</t>
  </si>
  <si>
    <t>98 Buttermarket Street</t>
  </si>
  <si>
    <t>Moonacre</t>
  </si>
  <si>
    <t>Land at Grange Mill House</t>
  </si>
  <si>
    <t>Land at Massey Brook Farm</t>
  </si>
  <si>
    <t>Land adj Haresfield</t>
  </si>
  <si>
    <t>Land north of Chester Road</t>
  </si>
  <si>
    <t>Land at White House Farm</t>
  </si>
  <si>
    <t>Land at Nook Farm</t>
  </si>
  <si>
    <t>Land at Barondale Grange</t>
  </si>
  <si>
    <t>Land at Silver Street</t>
  </si>
  <si>
    <t>Runcorn Road</t>
  </si>
  <si>
    <t>Land NE of Knutsford Road</t>
  </si>
  <si>
    <t>Land at Cartridge Lane</t>
  </si>
  <si>
    <t>Land north and south of Weaste Lane</t>
  </si>
  <si>
    <t>Land N &amp; S of Runcorn Road</t>
  </si>
  <si>
    <t>Schofield &amp; Stafford Site 2</t>
  </si>
  <si>
    <t>Schofield &amp; Stafford Site 1</t>
  </si>
  <si>
    <t>Donlan Site</t>
  </si>
  <si>
    <t>Swift Site</t>
  </si>
  <si>
    <t>Land at Deans Wharf</t>
  </si>
  <si>
    <t>Land at Runcorn Road</t>
  </si>
  <si>
    <t>Old Rectory</t>
  </si>
  <si>
    <t>Land adj Yew Tree Farm</t>
  </si>
  <si>
    <t>Land west of Broad Lane</t>
  </si>
  <si>
    <t>Land north of Cliff Lane</t>
  </si>
  <si>
    <t>Land East of Broad Lane</t>
  </si>
  <si>
    <t>Land at Bradley Hall Farm</t>
  </si>
  <si>
    <t>The Clough</t>
  </si>
  <si>
    <t>Field behind Hunters Moon</t>
  </si>
  <si>
    <t>TCMP</t>
  </si>
  <si>
    <t>Garden Suburb</t>
  </si>
  <si>
    <t>SW Extension</t>
  </si>
  <si>
    <t>Small Sites Removed from SHLAA</t>
  </si>
  <si>
    <t xml:space="preserve">32 Mill Ave </t>
  </si>
  <si>
    <t xml:space="preserve">1 Dover Road </t>
  </si>
  <si>
    <t>Land adj 414 Knutsford Road</t>
  </si>
  <si>
    <t>Lymm Service Station</t>
  </si>
  <si>
    <t>Springbank Service Station</t>
  </si>
  <si>
    <t>26 Salisbury Street</t>
  </si>
  <si>
    <t>102/102a Wilderspool Causeway</t>
  </si>
  <si>
    <t>Land adj to 144-148 Longshaw Street</t>
  </si>
  <si>
    <t>The Corner House</t>
  </si>
  <si>
    <t>Land to the rear of 182 Manchester Road</t>
  </si>
  <si>
    <t>218 Manchester Road</t>
  </si>
  <si>
    <t>Brook Place</t>
  </si>
  <si>
    <t>Land at 31-35, Winwick Street</t>
  </si>
  <si>
    <t>35-37 Bewsey Street</t>
  </si>
  <si>
    <t>Land West of Orchard House</t>
  </si>
  <si>
    <t>Land adjacent 90 Fairclough Street</t>
  </si>
  <si>
    <t>Land north of 67 Mill Lane, Lymm</t>
  </si>
  <si>
    <t>Curtilage of Persian Cottage</t>
  </si>
  <si>
    <t>Land to the rear of Harbord Street</t>
  </si>
  <si>
    <t>Land adjacent Lord Street</t>
  </si>
  <si>
    <t>4 Radley Lane</t>
  </si>
  <si>
    <t>Statham Avenue Depot</t>
  </si>
  <si>
    <t>Rostherne Close</t>
  </si>
  <si>
    <t>Newhaven Road Garage Plots</t>
  </si>
  <si>
    <t>Tennis Courts at Manor Road</t>
  </si>
  <si>
    <t>Longshaw Street Garage Plots</t>
  </si>
  <si>
    <t>Land between Hilton Crescent and Wood Lane</t>
  </si>
  <si>
    <t>Former scout hut and lock up garagres</t>
  </si>
  <si>
    <t>Cleveland Road garage site</t>
  </si>
  <si>
    <t>Cheviot Avenue Garage Plots</t>
  </si>
  <si>
    <t>Brook Avenue garage site and former Children's Home</t>
  </si>
  <si>
    <t>Land adjacent 60 Ackers Road</t>
  </si>
  <si>
    <t>Land to the rear of 8 Hob Hey Lane</t>
  </si>
  <si>
    <t>Adjacent to south-western cockhedge bridge</t>
  </si>
  <si>
    <t>Land adjacent to Padgate Discount Appliances</t>
  </si>
  <si>
    <t>Land adjacent to Warrington Motor Parts</t>
  </si>
  <si>
    <t>Worldwide Communications Ltd.</t>
  </si>
  <si>
    <t>St Albans Catholic Club</t>
  </si>
  <si>
    <t>Land adjacent Magistrates Court</t>
  </si>
  <si>
    <t>Land between Penny Ferry Pub &amp; 227 Thelwall Lane</t>
  </si>
  <si>
    <t>Site of former temporary bus station offices</t>
  </si>
  <si>
    <t>Bostock St Playground</t>
  </si>
  <si>
    <t>224 - 228 Wilderspool Causeway</t>
  </si>
  <si>
    <t>Fosters Croft</t>
  </si>
  <si>
    <t>Land opp Chat Moss PH</t>
  </si>
  <si>
    <t>Land at junction of Wilson Patten Street / Winmarleigh Street</t>
  </si>
  <si>
    <t>355-357 Padgate Lane</t>
  </si>
  <si>
    <t>Curtilage of Claremont</t>
  </si>
  <si>
    <t>Land between 23 - 27 Mort Avenue</t>
  </si>
  <si>
    <t>Land adj 26 Stringer Crescent</t>
  </si>
  <si>
    <t>Thorn Marine</t>
  </si>
  <si>
    <t>Car Wash SUDS</t>
  </si>
  <si>
    <t>Holy Trinity Vicarage</t>
  </si>
  <si>
    <t>502 Knutsford Road</t>
  </si>
  <si>
    <t>Land at Harlech Close</t>
  </si>
  <si>
    <t>Land at Allen Street</t>
  </si>
  <si>
    <t>Bathroom &amp; Tile Showroom</t>
  </si>
  <si>
    <t>Garages at Longdin Street</t>
  </si>
  <si>
    <t>Car park at Lilford Street / Hoyle Street</t>
  </si>
  <si>
    <t>56-58 Bewsey Road</t>
  </si>
  <si>
    <t>41 Froghall Lane</t>
  </si>
  <si>
    <t>Curtilage of Lower Farm Lodge</t>
  </si>
  <si>
    <t>Former St. Lukes Church</t>
  </si>
  <si>
    <t>Land at Orford Rd north west of TP rail line</t>
  </si>
  <si>
    <t>Northway lock up garages</t>
  </si>
  <si>
    <t>Remainder of Whittle Hall 16</t>
  </si>
  <si>
    <t>Lock up garages south west of Wellfield Street</t>
  </si>
  <si>
    <t>Ash House</t>
  </si>
  <si>
    <t>Venns Road lock up garages</t>
  </si>
  <si>
    <t>Lock up garages to the west of Quebec Road</t>
  </si>
  <si>
    <t>Lock up garages at junction of Chiltern Rd / Cheviot Avenue</t>
  </si>
  <si>
    <t>Lock up garages off Ullswater Avenue</t>
  </si>
  <si>
    <t>Lock up garages to the rear of 73 - 83 Windermere Avenue</t>
  </si>
  <si>
    <t>Heath Street lock up garages</t>
  </si>
  <si>
    <t>Former Profile Contract Interiors</t>
  </si>
  <si>
    <t>Land west of gas valve compound</t>
  </si>
  <si>
    <t>Land West of Cavendish Close/South of Gregory Close</t>
  </si>
  <si>
    <t>Land off Heath Road</t>
  </si>
  <si>
    <t>Land between 49 - 51 Orford Green</t>
  </si>
  <si>
    <t>Land adjacent 70 Ackers Road</t>
  </si>
  <si>
    <t>135 Higher Lane</t>
  </si>
  <si>
    <t>Land between the Methodist Church and 280 Warrington Road</t>
  </si>
  <si>
    <t>Warehouse, Agden Wharf, Burford Lane, Lymm, WA13 0SL</t>
  </si>
  <si>
    <t>Wet Gate Lane Farm, Wet Gate Lane, Lymm, WA13 9SN</t>
  </si>
  <si>
    <t>Front of Former Hewden Tool Hire</t>
  </si>
  <si>
    <t>Land at junction of Carol Street / Knutsford Road</t>
  </si>
  <si>
    <t>Land at 88 Grappenhall Road</t>
  </si>
  <si>
    <t>Land adj. canal - Cliff Lane</t>
  </si>
  <si>
    <t>Land to the rear of Nos. 8 and 9 Oak Road</t>
  </si>
  <si>
    <t>20 Bridgewater Street, Lymm</t>
  </si>
  <si>
    <t>Whitbarrow Road</t>
  </si>
  <si>
    <t>Garages at Kimberley Street</t>
  </si>
  <si>
    <t>5 Victoria Avenue</t>
  </si>
  <si>
    <t>Crab Lane House</t>
  </si>
  <si>
    <t>Land at Burtonwood Industrial Estate</t>
  </si>
  <si>
    <t>24 Powell Street</t>
  </si>
  <si>
    <t>Museum Street Car Park</t>
  </si>
  <si>
    <t>Lymm Youth Club</t>
  </si>
  <si>
    <t>Capesthorne Road Council Depot</t>
  </si>
  <si>
    <t>Jackson Avenue Car Park</t>
  </si>
  <si>
    <t>Cotswold Road Community Centre</t>
  </si>
  <si>
    <t>Ambleside Crescent lock up garages</t>
  </si>
  <si>
    <t>New House Farm Cottages</t>
  </si>
  <si>
    <t>Harwolde, Lakeside Road, Lymm, WA13 0SX</t>
  </si>
  <si>
    <t>Land to rear of Nos. 5-21 Ellesmere Road</t>
  </si>
  <si>
    <t>Lock up garages off Fitzwalter Road</t>
  </si>
  <si>
    <t>Glazebrook Street Lock up Garages</t>
  </si>
  <si>
    <t>Land between 32 and 34 Hinton Crescent</t>
  </si>
  <si>
    <t>Lock up garages off Hodgkinson Avenue</t>
  </si>
  <si>
    <t>Lock up garages off Hopefield Road</t>
  </si>
  <si>
    <t>Lock up garages off Hughes Place</t>
  </si>
  <si>
    <t>Lock up garages off Kentmere Place</t>
  </si>
  <si>
    <t>Lock up garages off Lancing Avenue</t>
  </si>
  <si>
    <t>57 Cherry Lane, Lymm, Warrington, WA13 0NU</t>
  </si>
  <si>
    <t>Land accessed adjacent to No. 83 Neville Avenue</t>
  </si>
  <si>
    <t>Newchurch Lane lock up garages</t>
  </si>
  <si>
    <t>Lock up garages at junction of Kirkstone Road / Patterdale Avenue</t>
  </si>
  <si>
    <t>Lock up garages off Peel Close</t>
  </si>
  <si>
    <t>Lock up garages off Penrith Avenue</t>
  </si>
  <si>
    <t>Ulverston Avenue lock up garages</t>
  </si>
  <si>
    <t>Jackson Avenue Hall</t>
  </si>
  <si>
    <t>Padgate Community Centre</t>
  </si>
  <si>
    <t>Land adjacent 137 Kingsway North</t>
  </si>
  <si>
    <t>Land at junction of Glebeland / Landsdowne</t>
  </si>
  <si>
    <t>Lock up gargages off Bower Crescent</t>
  </si>
  <si>
    <t>Land at Bridgewater Avenue</t>
  </si>
  <si>
    <t>Gospel Church</t>
  </si>
  <si>
    <t>Choughey Farmhouse and barns</t>
  </si>
  <si>
    <t>Barn Farmhouse and barns</t>
  </si>
  <si>
    <t>Latchford Car and Van Sales</t>
  </si>
  <si>
    <t>Land between Crawley Avenue and Seaford Place</t>
  </si>
  <si>
    <t>Lock up garages off Grisedale Avenue</t>
  </si>
  <si>
    <t>Lock up garages off Bexhill Avenue</t>
  </si>
  <si>
    <t>Lock up garages off Catterall Avenue</t>
  </si>
  <si>
    <t>Land to the rear of 96-100 Loushers Lane</t>
  </si>
  <si>
    <t>47 Mill Lane</t>
  </si>
  <si>
    <t>24 Museum Street</t>
  </si>
  <si>
    <t>1A Stafford Road</t>
  </si>
  <si>
    <t>71 Statham Avenue</t>
  </si>
  <si>
    <t>Garden of 17 Golborne Road, Winwick</t>
  </si>
  <si>
    <t>Site of William Tarr and Co. Ltd. Offices (Site 2)</t>
  </si>
  <si>
    <t>Crosfield Street Petrol Filling Station</t>
  </si>
  <si>
    <t>Warrington Car Wash and Car Sales</t>
  </si>
  <si>
    <t>Former TJ Hughes Building</t>
  </si>
  <si>
    <t>Corner of Church Street / Victoria Street</t>
  </si>
  <si>
    <t>Orchard Street Works</t>
  </si>
  <si>
    <t>Former Manx Arms Public House</t>
  </si>
  <si>
    <t>Town Hill North Side TCMP</t>
  </si>
  <si>
    <t>Museum Street South CP TCMP</t>
  </si>
  <si>
    <t>2 Field Lane</t>
  </si>
  <si>
    <t>Land at Glazebrook Station House</t>
  </si>
  <si>
    <t>100 Wilderspool Causeway</t>
  </si>
  <si>
    <t>Land to rear of 58 Chapel Lane</t>
  </si>
  <si>
    <t>Land to the rear of Holly House</t>
  </si>
  <si>
    <t>32 Grafton Street</t>
  </si>
  <si>
    <t>Land r/o 608 Warrington Road</t>
  </si>
  <si>
    <t>Red Barn Farm</t>
  </si>
  <si>
    <t>Glaziers Lane Farm</t>
  </si>
  <si>
    <t>Land to the rear of 2-14 Synge Street</t>
  </si>
  <si>
    <t>Causeway Bridges Farm</t>
  </si>
  <si>
    <t>Agden Bridge Farm</t>
  </si>
  <si>
    <t>91a Knutsford Road</t>
  </si>
  <si>
    <t>2 Maythorn Avenue</t>
  </si>
  <si>
    <t>Former Council / Scout building at Junction of Troutbeck Avenue &amp; Longshaw Street</t>
  </si>
  <si>
    <t>Land at the junction of Stocks Lane and Warrington Road</t>
  </si>
  <si>
    <t>Sevenoaks</t>
  </si>
  <si>
    <t>Factory Cottage</t>
  </si>
  <si>
    <t>163 Rushgreen Road</t>
  </si>
  <si>
    <t>Vacant land adjacent to 541 Warrington Road</t>
  </si>
  <si>
    <t>50 Gorsey Lane</t>
  </si>
  <si>
    <t>Land adj 36 Common Lane</t>
  </si>
  <si>
    <t>Mayfield Private Day Nursery</t>
  </si>
  <si>
    <t>33-35 Birchbrook Road</t>
  </si>
  <si>
    <t>Dorothy Cottages</t>
  </si>
  <si>
    <t>Savoury Butchers</t>
  </si>
  <si>
    <t>Site adjacent to 42 Chapel Road</t>
  </si>
  <si>
    <t>Dennow Cottage</t>
  </si>
  <si>
    <t>Noyna</t>
  </si>
  <si>
    <t>Heath Lodge</t>
  </si>
  <si>
    <t>Land off Manchester Road</t>
  </si>
  <si>
    <t>2 Burley Lane, Appleton Thorn</t>
  </si>
  <si>
    <t>185 London Road</t>
  </si>
  <si>
    <t>375 Old Liverpool Road</t>
  </si>
  <si>
    <t>14 Lynton Close, Penketh</t>
  </si>
  <si>
    <t>84 Ackers Road</t>
  </si>
  <si>
    <t>42 Rectory Lane, Lymm</t>
  </si>
  <si>
    <t>320-324 Manchester Road</t>
  </si>
  <si>
    <t>1st 2nd 3rd Floors Kings Court</t>
  </si>
  <si>
    <t>Palmyra House</t>
  </si>
  <si>
    <t>25-29 Winwick Street</t>
  </si>
  <si>
    <t>37-41 Winwick Street</t>
  </si>
  <si>
    <t>Longshaw Street Community Centre</t>
  </si>
  <si>
    <t>Crown Chambers</t>
  </si>
  <si>
    <t>Land adjacent Stockton Heath Fire Station</t>
  </si>
  <si>
    <t>Land at Midland Way</t>
  </si>
  <si>
    <t>Land adjacent to The Gables</t>
  </si>
  <si>
    <t>Barrow Farm</t>
  </si>
  <si>
    <t>93 Wellington Street</t>
  </si>
  <si>
    <t>Land at jtn Hawleys Lane and Boulting Avenue</t>
  </si>
  <si>
    <t>Land at jtn of Lewis Avenue and Summerfield Avenue</t>
  </si>
  <si>
    <t>Land at Massey Avenue</t>
  </si>
  <si>
    <t>117 Lovely Lane</t>
  </si>
  <si>
    <t>20 Collin Street</t>
  </si>
  <si>
    <t>Stable / Laundry Outbuilding at Lymm Hall</t>
  </si>
  <si>
    <t>Agricultural Building at Holcroft Hall Farm</t>
  </si>
  <si>
    <t>380 Greenwood Crescent</t>
  </si>
  <si>
    <t>23 , Poachers Lane</t>
  </si>
  <si>
    <t>Kings Club, St Mary Street</t>
  </si>
  <si>
    <t>22, Mitchell Street</t>
  </si>
  <si>
    <t>The Vicarage, Stretton Road</t>
  </si>
  <si>
    <t>82, Ackers Road</t>
  </si>
  <si>
    <t>101, Walton Road</t>
  </si>
  <si>
    <t>The Manna House</t>
  </si>
  <si>
    <t>Land off Richmond Avenue</t>
  </si>
  <si>
    <t>66, Cinnamon Lane</t>
  </si>
  <si>
    <t>80, Vermont Close</t>
  </si>
  <si>
    <t>552, Manchester Road</t>
  </si>
  <si>
    <t>212, Manchester Road</t>
  </si>
  <si>
    <t>Sandycroft</t>
  </si>
  <si>
    <t>Jennets Farm</t>
  </si>
  <si>
    <t>8, Grammar School Road</t>
  </si>
  <si>
    <t>Land adjacent to 127, Twiss Green Lane</t>
  </si>
  <si>
    <t>Chapel Brow Farm</t>
  </si>
  <si>
    <t>Cuerdon Cottage</t>
  </si>
  <si>
    <t>Land adj to Cherry Lane Barns</t>
  </si>
  <si>
    <t>Warrington Baptist Church</t>
  </si>
  <si>
    <t>4a Cop Holt Cottage</t>
  </si>
  <si>
    <t>35/36 Armstrong Close</t>
  </si>
  <si>
    <t>70 Bewsey Street</t>
  </si>
  <si>
    <t>17 Broseley Lane</t>
  </si>
  <si>
    <t>Land SE of Lymm Hall</t>
  </si>
  <si>
    <t>21 Field Lane</t>
  </si>
  <si>
    <t>South Lodge</t>
  </si>
  <si>
    <t>Hope Farm</t>
  </si>
  <si>
    <t>2A The Dale</t>
  </si>
  <si>
    <t>4 Central Avenue</t>
  </si>
  <si>
    <t>11 Cambridge Gardens</t>
  </si>
  <si>
    <t>Land to side and rear of 616 Warrington Road</t>
  </si>
  <si>
    <t>8 Rectory Close</t>
  </si>
  <si>
    <t>Unit 4 Osnath Works</t>
  </si>
  <si>
    <t>63 Mersey Street</t>
  </si>
  <si>
    <t>78 Bridge Street</t>
  </si>
  <si>
    <t>Land rear of 59 Booths Hill Road</t>
  </si>
  <si>
    <t>49 Museum Street</t>
  </si>
  <si>
    <t>10 Bridgewater Street</t>
  </si>
  <si>
    <t>46 Legh Street</t>
  </si>
  <si>
    <t>Mossways</t>
  </si>
  <si>
    <t>238 Manchester Road</t>
  </si>
  <si>
    <t>183 Thelwall Lane</t>
  </si>
  <si>
    <t>271 Thelwall Lane</t>
  </si>
  <si>
    <t>4 Oughtrington Lane</t>
  </si>
  <si>
    <t>49 Higher Lane</t>
  </si>
  <si>
    <t>184/186 Manchester Road</t>
  </si>
  <si>
    <t>81 Whitefield Road</t>
  </si>
  <si>
    <t>42 Westy Lane</t>
  </si>
  <si>
    <t>14 Crosfield Street</t>
  </si>
  <si>
    <t>73 Fairfield Road</t>
  </si>
  <si>
    <t>Hey Farm Barn</t>
  </si>
  <si>
    <t>Raddon Court</t>
  </si>
  <si>
    <t>112 Wellfield Road</t>
  </si>
  <si>
    <t>Land adjacent to 36 Waverley Avenue</t>
  </si>
  <si>
    <t>4 Booths Lane</t>
  </si>
  <si>
    <t>Land off Marsh Brook Close</t>
  </si>
  <si>
    <t>Land at Stanley Street</t>
  </si>
  <si>
    <t>Club Wired</t>
  </si>
  <si>
    <t>16 Oak Street</t>
  </si>
  <si>
    <t>Roadside Farm</t>
  </si>
  <si>
    <t>Acorn House</t>
  </si>
  <si>
    <t xml:space="preserve">Land between 34 and 36 Raymond Avenue </t>
  </si>
  <si>
    <t>Former Public Convenience, Bluecoat Street/ Winwick Road</t>
  </si>
  <si>
    <t>18 Lindi Avenue</t>
  </si>
  <si>
    <t>15 Bramhall Street</t>
  </si>
  <si>
    <t>168 Wellfield Street</t>
  </si>
  <si>
    <t>Assembly Rooms, Town Hill</t>
  </si>
  <si>
    <t>Station House, Moss Side Lane</t>
  </si>
  <si>
    <t>6 Arnhem Crescent</t>
  </si>
  <si>
    <t>Gospel Hall</t>
  </si>
  <si>
    <t>Land Adjacent to 12 Lindi Avenue</t>
  </si>
  <si>
    <t>16 Raymond Avenue</t>
  </si>
  <si>
    <t>24 Burtonwood Road</t>
  </si>
  <si>
    <t>Brook House</t>
  </si>
  <si>
    <t>11 Bradshaw Lane</t>
  </si>
  <si>
    <t>137 Kenyon Lane</t>
  </si>
  <si>
    <t>46 Arpley Street</t>
  </si>
  <si>
    <t>The Barn, 1 The Springbrook off Chester Road</t>
  </si>
  <si>
    <t>Land south off Booth's Lane</t>
  </si>
  <si>
    <t>The Gables</t>
  </si>
  <si>
    <t xml:space="preserve">11 &amp; 11A Banks Crescent </t>
  </si>
  <si>
    <t>4 &amp; 4A Rixton Avenue</t>
  </si>
  <si>
    <t>2 Mckee Avenue</t>
  </si>
  <si>
    <t>47 &amp; 47A Densham Avenue</t>
  </si>
  <si>
    <t>28 &amp; 28A Delves Avenue</t>
  </si>
  <si>
    <t>19 &amp; 19A Banks Crescent</t>
  </si>
  <si>
    <t>21 &amp; 21A Banks Crescent</t>
  </si>
  <si>
    <t>11 &amp; 11A Boydell Avenue</t>
  </si>
  <si>
    <t>Elm Lodge</t>
  </si>
  <si>
    <t>1412 a</t>
  </si>
  <si>
    <t>3008 (Formerly part of 2272)</t>
  </si>
  <si>
    <t>Land north of 49 Brookfield Road (Plot 1)</t>
  </si>
  <si>
    <t>3045 (formerly part of 2272)</t>
  </si>
  <si>
    <t>Land north of 49 Brookfield Road (Plot 2)</t>
  </si>
  <si>
    <t>7, Daisy Bank Road</t>
  </si>
  <si>
    <t xml:space="preserve">Land at Fowley Common Lane, to the rear of 364 Warrington Road, </t>
  </si>
  <si>
    <t xml:space="preserve">168, LONDON ROAD, </t>
  </si>
  <si>
    <t>Employment Trajectory</t>
  </si>
  <si>
    <t>15-20</t>
  </si>
  <si>
    <t>Employment Land Supply</t>
  </si>
  <si>
    <t>AECOM Masterplanning (GB Release)</t>
  </si>
  <si>
    <t>Omega West Extension (St Helens)</t>
  </si>
  <si>
    <t>Existing Supply</t>
  </si>
  <si>
    <t>Stanley Street (B1)</t>
  </si>
  <si>
    <t>Whole site in year 8 (6-10)</t>
  </si>
  <si>
    <t>CC ELS</t>
  </si>
  <si>
    <t>Plot R Centre Park (B1)</t>
  </si>
  <si>
    <t>Whole site in year 3 (1-5)</t>
  </si>
  <si>
    <t>910 Centre Park (B1)</t>
  </si>
  <si>
    <t>Forrest Way (B1/B2/B8)</t>
  </si>
  <si>
    <t>Omega 1 (4L) (B8)</t>
  </si>
  <si>
    <t>Omega 1&amp;2 (B1/B2)</t>
  </si>
  <si>
    <t>6-10 timeframe. Split equal over 5 years.</t>
  </si>
  <si>
    <t>Omega 7 Rem (B8)</t>
  </si>
  <si>
    <t>Masterplan indicates coming forward as one site. Whole site in year 3 (1-5)</t>
  </si>
  <si>
    <t>Gemini 16 (B8)</t>
  </si>
  <si>
    <t>Land off Bewsey Road (B1)</t>
  </si>
  <si>
    <t>Gemini 8 (B1/B2/B8)</t>
  </si>
  <si>
    <t>Spread over years 7,8,9 (6-10)</t>
  </si>
  <si>
    <t>Novelis UK (B2)</t>
  </si>
  <si>
    <t>The Quadrant Birchwood (B8)</t>
  </si>
  <si>
    <t>Birchwood Park Redev (B1/B2/B8)</t>
  </si>
  <si>
    <t>Spread over years 11-15</t>
  </si>
  <si>
    <t>Benson Road (B1)</t>
  </si>
  <si>
    <t>Lingley Mere Ph 1 Rem (B1)</t>
  </si>
  <si>
    <t>Lingley Mere Ph 3 (B1)</t>
  </si>
  <si>
    <t>Waterfront (B8)</t>
  </si>
  <si>
    <t>K21</t>
  </si>
  <si>
    <t>GB</t>
  </si>
  <si>
    <t>K12</t>
  </si>
  <si>
    <t>6-10 Years - Start in Year 7</t>
  </si>
  <si>
    <t>K13</t>
  </si>
  <si>
    <t>0-5 Years - Start in Year 2</t>
  </si>
  <si>
    <t>K17</t>
  </si>
  <si>
    <t>City Centre (B1)</t>
  </si>
  <si>
    <t>A Sites (A21/22 (1.02) removed for existing residential consent)</t>
  </si>
  <si>
    <t>A Sites</t>
  </si>
  <si>
    <t>B Sites</t>
  </si>
  <si>
    <t>C Sites</t>
  </si>
  <si>
    <t>10+ Years - Start in Year 12</t>
  </si>
  <si>
    <t>E Sites</t>
  </si>
  <si>
    <t>F Sites</t>
  </si>
  <si>
    <t>G Sites</t>
  </si>
  <si>
    <t>H Sites</t>
  </si>
  <si>
    <t>I Sites</t>
  </si>
  <si>
    <t>K Sites</t>
  </si>
  <si>
    <t>L Sites</t>
  </si>
  <si>
    <t>Garden City Suburb (B8)</t>
  </si>
  <si>
    <t>Sites</t>
  </si>
  <si>
    <t>Not calculated - Taken from ASTU Site</t>
  </si>
  <si>
    <t>2017/18
Completions</t>
  </si>
  <si>
    <t>Assumed no B class development. DO NOT COUNT</t>
  </si>
  <si>
    <t>BSQ - Council Offices (400)</t>
  </si>
  <si>
    <t>Konstructa (403)</t>
  </si>
  <si>
    <t>Owner specific extension. DO NOT COUNT</t>
  </si>
  <si>
    <t>Dolmans Lane (404)</t>
  </si>
  <si>
    <t>Blue Machinery (405)</t>
  </si>
  <si>
    <t>Further Needs</t>
  </si>
  <si>
    <t>GP Clusterhood</t>
  </si>
  <si>
    <t>West</t>
  </si>
  <si>
    <t>East</t>
  </si>
  <si>
    <t>Central East</t>
  </si>
  <si>
    <t>South</t>
  </si>
  <si>
    <t>Central West</t>
  </si>
  <si>
    <t>Assumned Western Link will be operational 2023/2024 (Year 6)</t>
  </si>
  <si>
    <t>Assumned Westren Link 2023/24- Spread over 5 years starting 2023/24</t>
  </si>
  <si>
    <t>Assumned Westren Link 2023/24- Waterfront starts 2023/2024 to 2036/2037</t>
  </si>
  <si>
    <t>NOTES</t>
  </si>
  <si>
    <t>Possible B1 Office allocation as part of Mix Use in Lymm (EDNA)</t>
  </si>
  <si>
    <t>Assumned Western Link operational 2023/24</t>
  </si>
  <si>
    <t>Assumned planning application submitted before Plan Adopted</t>
  </si>
  <si>
    <t>Assumned planning application submitted before Plan Adopted-Start on site 2021/2022</t>
  </si>
  <si>
    <t>Additional</t>
  </si>
  <si>
    <t>South West Extension</t>
  </si>
  <si>
    <t>38+</t>
  </si>
  <si>
    <t>D3 (20+ Year, Year 21+ start, 20pa max)</t>
  </si>
  <si>
    <t>E14 (20+ Year, Year 20+ start, 20pa max)</t>
  </si>
  <si>
    <t>E15 (20+ Year, Year 21+ start, 20pa max)</t>
  </si>
  <si>
    <t>E16 (20+ Year, Year 21+ start, 20pa max)</t>
  </si>
  <si>
    <t>G2 (20+ Year, Year 21+ start, 20pa max)</t>
  </si>
  <si>
    <t>H5 (20+ Year, Year 21+ start, 20pa max)</t>
  </si>
  <si>
    <t>K26 (20+ Year, Year 21+ start, 55pa max)</t>
  </si>
  <si>
    <t>K27 (20+ Year, Year 21+ start, 35pa max)</t>
  </si>
  <si>
    <t>K28 (20+ Year, Year 21+ start, 35pa max)</t>
  </si>
  <si>
    <t>K29 (20+ Year, Year 21+ start, 20pa max)</t>
  </si>
  <si>
    <t>K30  (20+ Year, Year 21+ start, 20pa max)</t>
  </si>
  <si>
    <t>K31  (20+ Year, Year 21+ start, 35pa max)</t>
  </si>
  <si>
    <t>K9b (0-5 Year, 2YL, 55pa max) (52.72% of 9.13Ha)</t>
  </si>
  <si>
    <t>K7a (6-10 Year, Year 6 start, 35/50/140/275pa mix)</t>
  </si>
  <si>
    <t>K7b (6-10 Year, Year 6 start, 35/50/140/275pa mix)</t>
  </si>
  <si>
    <t>K5a (6-10 Year, Year 6 start, 35/50/140/275pa mix)</t>
  </si>
  <si>
    <t>K5b (6-10 Year, Year 6 start, 35/50/140/275pa mix)</t>
  </si>
  <si>
    <t>K5c (11-15 Year, Year 11 start, 35/50/140/275pa mix)</t>
  </si>
  <si>
    <t>Hollins Green (Allocation)</t>
  </si>
  <si>
    <t>Croft (Allocation)</t>
  </si>
  <si>
    <t>Winwick (Allocation)</t>
  </si>
  <si>
    <t>Burtonwood (Allocation)</t>
  </si>
  <si>
    <t>Culcheth (Allocation)</t>
  </si>
  <si>
    <t>Lymm (Allocation)</t>
  </si>
  <si>
    <t>Phase 1 (HCA Sites - Accounted for in SHLAA)</t>
  </si>
  <si>
    <t>Phase 2 (2797 units pro rata)</t>
  </si>
  <si>
    <t>Phase 3 (1404 units pro rata)</t>
  </si>
  <si>
    <t>Phase 4 (81 units beyond plan period)</t>
  </si>
  <si>
    <t>Total including previous completions</t>
  </si>
  <si>
    <t>J1  (0-5 Years, Year 5 start, 35pa max)</t>
  </si>
  <si>
    <t>J2 (6-10 Years, Year 8 start, 20pa max)</t>
  </si>
  <si>
    <t>A1 (6-10 Years, Year 9 start, 20pa max)</t>
  </si>
  <si>
    <t>A2 (6-10 Years, Year 9 start, 35pa max)</t>
  </si>
  <si>
    <t>A6 (6-10 Years, Year 9 start, 20pa max)</t>
  </si>
  <si>
    <t>A7 (6-10 Years, Year 9 start, 35pa max)</t>
  </si>
  <si>
    <t>A20 (6-10 Years, Year 8 start, 55pa max to fit set amount of 200 units)</t>
  </si>
  <si>
    <t>A3 (6-10 Years, Year 14 start, 20pa max)</t>
  </si>
  <si>
    <t>A4 (6-10 Years, Year 14 start, 20pa max)</t>
  </si>
  <si>
    <t>A5 (6-10 Years, Year 13 start, 20pa max)</t>
  </si>
  <si>
    <t>A21/22 (0-5 Years, Year 3 start, 2YL)</t>
  </si>
  <si>
    <t>A24 (0-5 Years, Year 4 start, 35pa max)</t>
  </si>
  <si>
    <t>A25 (0-5 Years, Year 4 start, 20pa max)</t>
  </si>
  <si>
    <t>A26  (0-5 Years, Year 4 start, 20pa max)</t>
  </si>
  <si>
    <t>A27 (6-10 Years, Year 6 start, 20pa max)</t>
  </si>
  <si>
    <t>A28 (6-10 Years, Year 6 start, 20pa max exception)</t>
  </si>
  <si>
    <t>A31 (11-15 Years, Year 11 start, 20pa max)</t>
  </si>
  <si>
    <t>A30 (20+ Years, Year 21+ start, 35pa max)</t>
  </si>
  <si>
    <t>A32 (20+ Years, Year 20+ start, 20pa max)</t>
  </si>
  <si>
    <t>B2 (0-5 Years, Year 4 start, 35pa max)</t>
  </si>
  <si>
    <t>B5 (0-5 Years, Year 4 start, 35pa max)</t>
  </si>
  <si>
    <t>B7 (6-10 Years, Year 6 start, 20pa max)</t>
  </si>
  <si>
    <t>B8 (6-10 Years, Year 6 start, 20pa max)</t>
  </si>
  <si>
    <t>C2 (6-10 Years, Year 10 start, 20pa max)</t>
  </si>
  <si>
    <t>C1 (6-10 Years, Year 10 start, 35pa max)</t>
  </si>
  <si>
    <t>C4 (20+ Years, Year 21+ start, 20pa max)</t>
  </si>
  <si>
    <t>C5 (20+ Years, Year 21+ start, 20pa max)</t>
  </si>
  <si>
    <t>C6 (20+ Year, Year 21+ start, 20pa max)</t>
  </si>
  <si>
    <t>C7 (6-10 Years, Year 10 start, 20pa max)</t>
  </si>
  <si>
    <t>C8 (6-10 Years, Year 10 start, 20pa max)</t>
  </si>
  <si>
    <t>C9 (20+ Years, Year 21+ start, 20pa max)</t>
  </si>
  <si>
    <t>C10 (20+ Years, Year 21+ start, 20pa max)</t>
  </si>
  <si>
    <t>C11 (20+ Years, Year 21+ start, 20pa max)</t>
  </si>
  <si>
    <t>C12 (20+ Years, Year 21+ start, 20pa max)</t>
  </si>
  <si>
    <t>C13 (20+ Years, Year 21+ start, 20pa max)</t>
  </si>
  <si>
    <t>C14 (20+ Years, Year 21+ start, 20pa max)</t>
  </si>
  <si>
    <t>D1  (0-5 Years, Year 4 start, 20pa max)</t>
  </si>
  <si>
    <t>D2 (6-10 Years, Year 8 start, 20pa max)</t>
  </si>
  <si>
    <t>D4 (6-10 Years, Year 8 start, 20pa max)</t>
  </si>
  <si>
    <t>D5 (0-5 Years, Year 3 start, 35pa max)</t>
  </si>
  <si>
    <t>D6 (6-10 Years, Year 6 start, 20pa max)</t>
  </si>
  <si>
    <t>E1 (6-10 Years, Year 6 start, 20pa max)</t>
  </si>
  <si>
    <t>E2 (20+ Years, Year 21+ start, 20pa max)</t>
  </si>
  <si>
    <t>E3 (20+ Years, Year 21+ start, 20pa max)</t>
  </si>
  <si>
    <t>E4 (20+ Years, Year 21+ start, 20pa max)</t>
  </si>
  <si>
    <t>E5 (20+ Years, Year 21+ start, 20pa max)</t>
  </si>
  <si>
    <t>E6 (20+ Years, Year 21+ start, 20pa max)</t>
  </si>
  <si>
    <t>E7 (20+ Years, Year 21+ start, 20pa max)</t>
  </si>
  <si>
    <t>E8 (20+ Years, Year 21+ start, 20pa max)</t>
  </si>
  <si>
    <t>E10 (6-10 Years, Year 10 start, 20pa max)</t>
  </si>
  <si>
    <t>E11 (6-10 Years, Year 10 start, 20pa max)</t>
  </si>
  <si>
    <t>E9 (6-10 Years, Year 9 start, 20pa max)</t>
  </si>
  <si>
    <t>E13 (6-10 Years, Year 9 start, 20pa max)</t>
  </si>
  <si>
    <t>E12 (6-10 Years, Year 9 start, 20pa max)</t>
  </si>
  <si>
    <t>I1 (20+ Years, Year 21+ start, 35pa max)</t>
  </si>
  <si>
    <t>I2 (20+ Years, Year 21+ start, 20pa max)</t>
  </si>
  <si>
    <t>I3 (20+ Years, Year 21+ start, 35pa max)</t>
  </si>
  <si>
    <t>I8 (0-5 Years, Year 3 start, 35pa max)</t>
  </si>
  <si>
    <t>I11 (0-5 Years, Year 3 start, 55pa max)</t>
  </si>
  <si>
    <t>I12 (0-5 Years, Year 3 start, 35pa max)</t>
  </si>
  <si>
    <t>I17 (6-10 Years, Year 10 start, 20pa max)</t>
  </si>
  <si>
    <t>I18 (6-10 Years, Year 10 start, 20pa max)</t>
  </si>
  <si>
    <t>I19 (6-10 Years, Year 10 start, 20pa max)</t>
  </si>
  <si>
    <t>I13 (16-20 Years, Year 16 start, 35pa max)</t>
  </si>
  <si>
    <t>I14 (16-20 Years, Year 16 start, 35pa max)</t>
  </si>
  <si>
    <t>I15 (16-20 Years, Year 16 start, 35pa max)</t>
  </si>
  <si>
    <t>I4 (6-10 Years, Year 10 start, 35pa max)</t>
  </si>
  <si>
    <t>I5 (6-10 Years, Year 10 start, 35pa max)</t>
  </si>
  <si>
    <t>I16 (11-15 Years, Year 11 start, 35pa max)</t>
  </si>
  <si>
    <t>J3 (6-10 Years, Year 10 start, 35pa max)</t>
  </si>
  <si>
    <t>Years 1-5</t>
  </si>
  <si>
    <t>Years 6-10</t>
  </si>
  <si>
    <t>Years 11-15</t>
  </si>
  <si>
    <t>Years 16-20</t>
  </si>
  <si>
    <t>Average</t>
  </si>
  <si>
    <t>Town Centre</t>
  </si>
  <si>
    <t>L1 (20+ Years, Year 21+ start, 20pa max)</t>
  </si>
  <si>
    <t>Assumed Plan adoption end 2020 (with 2 year lead in) totalling 1085 homes</t>
  </si>
  <si>
    <t>Retail Zone</t>
  </si>
  <si>
    <t>9 &amp; 5</t>
  </si>
  <si>
    <t>50/50</t>
  </si>
  <si>
    <t>Assumned Western Link 2023/24- Waterfront starts 2023/2024 to 2036/2037</t>
  </si>
  <si>
    <t>H4 (20+ Year, Year 21+ start, 20pa max)</t>
  </si>
  <si>
    <t>In AECOM CC Masterplan. DO NOT COUNT</t>
  </si>
  <si>
    <t>Western Link.  DO NOT COUNT</t>
  </si>
  <si>
    <t>Wider Urban Area - Existing Supply (Total)</t>
  </si>
  <si>
    <t>City Centre - Eixting Supply</t>
  </si>
  <si>
    <t>Existing/Realistic Supply</t>
  </si>
  <si>
    <t>Completed sites</t>
  </si>
  <si>
    <t>Plot 1A Dominos Omega South</t>
  </si>
  <si>
    <t>Site Complete 17/18. DO  NOT COUNT</t>
  </si>
  <si>
    <t>Site Complete 17/18. DO  NOT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</si>
</sst>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lightUp">
        <fgColor rgb="FF00B050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8" applyNumberFormat="0" applyAlignment="0" applyProtection="0"/>
    <xf numFmtId="0" fontId="35" fillId="9" borderId="9" applyNumberFormat="0" applyAlignment="0" applyProtection="0"/>
    <xf numFmtId="0" fontId="36" fillId="9" borderId="8" applyNumberFormat="0" applyAlignment="0" applyProtection="0"/>
    <xf numFmtId="0" fontId="37" fillId="0" borderId="10" applyNumberFormat="0" applyFill="0" applyAlignment="0" applyProtection="0"/>
    <xf numFmtId="0" fontId="38" fillId="10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4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1" fillId="35" borderId="0" applyNumberFormat="0" applyBorder="0" applyAlignment="0" applyProtection="0"/>
    <xf numFmtId="0" fontId="44" fillId="0" borderId="0"/>
    <xf numFmtId="0" fontId="44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31" fillId="36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26" fillId="11" borderId="12" applyNumberFormat="0" applyFont="0" applyAlignment="0" applyProtection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1" fillId="0" borderId="1" xfId="0" applyFont="1" applyBorder="1" applyAlignment="1">
      <alignment horizontal="center" vertical="center" textRotation="180"/>
    </xf>
    <xf numFmtId="0" fontId="22" fillId="0" borderId="1" xfId="0" applyFont="1" applyBorder="1" applyAlignment="1">
      <alignment horizontal="center" vertical="center" textRotation="180"/>
    </xf>
    <xf numFmtId="0" fontId="23" fillId="0" borderId="1" xfId="0" applyFont="1" applyBorder="1" applyAlignment="1">
      <alignment horizontal="center" vertical="center" textRotation="180"/>
    </xf>
    <xf numFmtId="0" fontId="24" fillId="0" borderId="1" xfId="0" applyFont="1" applyBorder="1" applyAlignment="1">
      <alignment horizontal="center" vertical="center" textRotation="18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Font="1" applyBorder="1"/>
    <xf numFmtId="0" fontId="21" fillId="0" borderId="1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37" borderId="1" xfId="0" applyFill="1" applyBorder="1"/>
    <xf numFmtId="0" fontId="0" fillId="37" borderId="1" xfId="0" applyFont="1" applyFill="1" applyBorder="1" applyAlignment="1">
      <alignment horizontal="left" vertical="center"/>
    </xf>
    <xf numFmtId="0" fontId="3" fillId="37" borderId="1" xfId="0" applyFont="1" applyFill="1" applyBorder="1"/>
    <xf numFmtId="0" fontId="2" fillId="0" borderId="1" xfId="0" applyFont="1" applyBorder="1" applyAlignment="1">
      <alignment horizontal="center"/>
    </xf>
    <xf numFmtId="0" fontId="0" fillId="2" borderId="0" xfId="0" applyFill="1"/>
    <xf numFmtId="0" fontId="0" fillId="38" borderId="0" xfId="0" applyFill="1"/>
    <xf numFmtId="0" fontId="45" fillId="0" borderId="1" xfId="0" applyFont="1" applyBorder="1" applyAlignment="1">
      <alignment horizontal="center" vertical="center" textRotation="180" wrapText="1"/>
    </xf>
    <xf numFmtId="0" fontId="3" fillId="0" borderId="0" xfId="0" applyFont="1" applyFill="1" applyBorder="1"/>
    <xf numFmtId="0" fontId="46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8" fillId="0" borderId="0" xfId="0" applyFont="1" applyFill="1"/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0" fillId="0" borderId="2" xfId="0" applyFont="1" applyBorder="1" applyAlignment="1"/>
    <xf numFmtId="0" fontId="0" fillId="0" borderId="2" xfId="0" applyBorder="1" applyAlignment="1"/>
  </cellXfs>
  <cellStyles count="5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Good 2" xfId="4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46"/>
    <cellStyle name="Normal 3" xfId="45"/>
    <cellStyle name="Normal 3 2" xfId="49"/>
    <cellStyle name="Normal 4" xfId="42"/>
    <cellStyle name="Normal 4 2" xfId="50"/>
    <cellStyle name="Normal 4 3" xfId="44"/>
    <cellStyle name="Normal 4 3 2" xfId="51"/>
    <cellStyle name="Normal 5" xfId="43"/>
    <cellStyle name="Normal 6" xfId="47"/>
    <cellStyle name="Note 2" xfId="5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Housing!$A$4</c:f>
              <c:strCache>
                <c:ptCount val="1"/>
                <c:pt idx="0">
                  <c:v>Town Centre</c:v>
                </c:pt>
              </c:strCache>
            </c:strRef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Housing!$C$5:$U$5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415</c:v>
                </c:pt>
                <c:pt idx="3">
                  <c:v>323</c:v>
                </c:pt>
                <c:pt idx="4">
                  <c:v>517</c:v>
                </c:pt>
                <c:pt idx="5">
                  <c:v>277</c:v>
                </c:pt>
                <c:pt idx="6">
                  <c:v>130</c:v>
                </c:pt>
                <c:pt idx="7">
                  <c:v>241</c:v>
                </c:pt>
                <c:pt idx="8">
                  <c:v>213</c:v>
                </c:pt>
                <c:pt idx="9">
                  <c:v>555</c:v>
                </c:pt>
                <c:pt idx="10">
                  <c:v>477</c:v>
                </c:pt>
                <c:pt idx="11">
                  <c:v>216</c:v>
                </c:pt>
                <c:pt idx="12">
                  <c:v>113</c:v>
                </c:pt>
                <c:pt idx="13">
                  <c:v>43</c:v>
                </c:pt>
                <c:pt idx="14">
                  <c:v>0</c:v>
                </c:pt>
                <c:pt idx="15">
                  <c:v>215</c:v>
                </c:pt>
                <c:pt idx="16">
                  <c:v>199</c:v>
                </c:pt>
                <c:pt idx="17">
                  <c:v>73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Wider Urban Area (SHLAA)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Housing!$C$8:$U$8</c:f>
              <c:numCache>
                <c:formatCode>General</c:formatCode>
                <c:ptCount val="19"/>
                <c:pt idx="0">
                  <c:v>251</c:v>
                </c:pt>
                <c:pt idx="1">
                  <c:v>164</c:v>
                </c:pt>
                <c:pt idx="2">
                  <c:v>421</c:v>
                </c:pt>
                <c:pt idx="3">
                  <c:v>546</c:v>
                </c:pt>
                <c:pt idx="4">
                  <c:v>231</c:v>
                </c:pt>
                <c:pt idx="5">
                  <c:v>282</c:v>
                </c:pt>
                <c:pt idx="6">
                  <c:v>310</c:v>
                </c:pt>
                <c:pt idx="7">
                  <c:v>399</c:v>
                </c:pt>
                <c:pt idx="8">
                  <c:v>387</c:v>
                </c:pt>
                <c:pt idx="9">
                  <c:v>217</c:v>
                </c:pt>
                <c:pt idx="10">
                  <c:v>152</c:v>
                </c:pt>
                <c:pt idx="11">
                  <c:v>110</c:v>
                </c:pt>
                <c:pt idx="12">
                  <c:v>185</c:v>
                </c:pt>
                <c:pt idx="13">
                  <c:v>157</c:v>
                </c:pt>
                <c:pt idx="14">
                  <c:v>111</c:v>
                </c:pt>
                <c:pt idx="15">
                  <c:v>110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v>Waterfront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Housing!$C$11:$U$11</c:f>
              <c:numCache>
                <c:formatCode>General</c:formatCode>
                <c:ptCount val="19"/>
                <c:pt idx="0">
                  <c:v>0</c:v>
                </c:pt>
                <c:pt idx="1">
                  <c:v>110</c:v>
                </c:pt>
                <c:pt idx="2">
                  <c:v>205</c:v>
                </c:pt>
                <c:pt idx="3">
                  <c:v>187</c:v>
                </c:pt>
                <c:pt idx="4">
                  <c:v>90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255</c:v>
                </c:pt>
                <c:pt idx="11">
                  <c:v>233</c:v>
                </c:pt>
                <c:pt idx="12">
                  <c:v>110</c:v>
                </c:pt>
                <c:pt idx="13">
                  <c:v>90</c:v>
                </c:pt>
                <c:pt idx="14">
                  <c:v>55</c:v>
                </c:pt>
                <c:pt idx="15">
                  <c:v>55</c:v>
                </c:pt>
                <c:pt idx="16">
                  <c:v>52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South West Extension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Housing!$C$14:$U$14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116</c:v>
                </c:pt>
                <c:pt idx="6">
                  <c:v>117</c:v>
                </c:pt>
                <c:pt idx="7">
                  <c:v>117</c:v>
                </c:pt>
                <c:pt idx="8">
                  <c:v>117</c:v>
                </c:pt>
                <c:pt idx="9">
                  <c:v>116</c:v>
                </c:pt>
                <c:pt idx="10">
                  <c:v>116</c:v>
                </c:pt>
                <c:pt idx="11">
                  <c:v>117</c:v>
                </c:pt>
                <c:pt idx="12">
                  <c:v>117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117</c:v>
                </c:pt>
                <c:pt idx="17">
                  <c:v>117</c:v>
                </c:pt>
                <c:pt idx="18">
                  <c:v>116</c:v>
                </c:pt>
              </c:numCache>
            </c:numRef>
          </c:val>
        </c:ser>
        <c:ser>
          <c:idx val="4"/>
          <c:order val="4"/>
          <c:tx>
            <c:v>HCA Sites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Housing!$C$17:$U$17</c:f>
              <c:numCache>
                <c:formatCode>General</c:formatCode>
                <c:ptCount val="19"/>
                <c:pt idx="0">
                  <c:v>45</c:v>
                </c:pt>
                <c:pt idx="1">
                  <c:v>204</c:v>
                </c:pt>
                <c:pt idx="2">
                  <c:v>225</c:v>
                </c:pt>
                <c:pt idx="3">
                  <c:v>180</c:v>
                </c:pt>
                <c:pt idx="4">
                  <c:v>180</c:v>
                </c:pt>
                <c:pt idx="5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v>Garden City Suburb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Housing!$C$18:$U$18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108</c:v>
                </c:pt>
                <c:pt idx="6">
                  <c:v>260</c:v>
                </c:pt>
                <c:pt idx="7">
                  <c:v>368</c:v>
                </c:pt>
                <c:pt idx="8">
                  <c:v>363</c:v>
                </c:pt>
                <c:pt idx="9">
                  <c:v>396</c:v>
                </c:pt>
                <c:pt idx="10">
                  <c:v>333</c:v>
                </c:pt>
                <c:pt idx="11">
                  <c:v>320</c:v>
                </c:pt>
                <c:pt idx="12">
                  <c:v>320</c:v>
                </c:pt>
                <c:pt idx="13">
                  <c:v>272</c:v>
                </c:pt>
                <c:pt idx="14">
                  <c:v>257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  <c:pt idx="18">
                  <c:v>268</c:v>
                </c:pt>
              </c:numCache>
            </c:numRef>
          </c:val>
        </c:ser>
        <c:ser>
          <c:idx val="6"/>
          <c:order val="6"/>
          <c:tx>
            <c:v>Settlements (SHLAA)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Housing!$C$21:$U$21</c:f>
              <c:numCache>
                <c:formatCode>General</c:formatCode>
                <c:ptCount val="19"/>
                <c:pt idx="0">
                  <c:v>18</c:v>
                </c:pt>
                <c:pt idx="1">
                  <c:v>16</c:v>
                </c:pt>
                <c:pt idx="2">
                  <c:v>59</c:v>
                </c:pt>
                <c:pt idx="3">
                  <c:v>55</c:v>
                </c:pt>
                <c:pt idx="4">
                  <c:v>35</c:v>
                </c:pt>
                <c:pt idx="5">
                  <c:v>0</c:v>
                </c:pt>
                <c:pt idx="6">
                  <c:v>8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v>Settlements (GB Release)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Housing!$C$22:$U$22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176</c:v>
                </c:pt>
                <c:pt idx="5">
                  <c:v>360</c:v>
                </c:pt>
                <c:pt idx="6">
                  <c:v>311</c:v>
                </c:pt>
                <c:pt idx="7">
                  <c:v>206</c:v>
                </c:pt>
                <c:pt idx="8">
                  <c:v>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v>Other (SHLAA)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Housing!$C$25:$U$25</c:f>
              <c:numCache>
                <c:formatCode>General</c:formatCode>
                <c:ptCount val="19"/>
                <c:pt idx="0">
                  <c:v>12</c:v>
                </c:pt>
                <c:pt idx="1">
                  <c:v>21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tx>
            <c:v>Small Sites Allowance</c:v>
          </c:tx>
          <c:invertIfNegative val="0"/>
          <c:cat>
            <c:strRef>
              <c:f>Housing!$C$3:$U$3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Housing!$C$27:$U$27</c:f>
              <c:numCache>
                <c:formatCode>General</c:formatCode>
                <c:ptCount val="19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6174808"/>
        <c:axId val="425157272"/>
      </c:barChart>
      <c:catAx>
        <c:axId val="426174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425157272"/>
        <c:crosses val="autoZero"/>
        <c:auto val="1"/>
        <c:lblAlgn val="ctr"/>
        <c:lblOffset val="100"/>
        <c:noMultiLvlLbl val="0"/>
      </c:catAx>
      <c:valAx>
        <c:axId val="425157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Dwellings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6174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39513004421215"/>
          <c:y val="6.219940531698568E-2"/>
          <c:w val="0.13885666994507712"/>
          <c:h val="0.32753986817415387"/>
        </c:manualLayout>
      </c:layout>
      <c:overlay val="1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rgbClr val="00206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Bank Quay</c:v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'!$S$109:$AL$109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56488"/>
        <c:axId val="639554376"/>
      </c:barChart>
      <c:catAx>
        <c:axId val="425156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9554376"/>
        <c:crosses val="autoZero"/>
        <c:auto val="1"/>
        <c:lblAlgn val="ctr"/>
        <c:lblOffset val="100"/>
        <c:noMultiLvlLbl val="0"/>
      </c:catAx>
      <c:valAx>
        <c:axId val="639554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5156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Southern Gateway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'!$S$127:$AL$127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55</c:v>
                </c:pt>
                <c:pt idx="4">
                  <c:v>90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130</c:v>
                </c:pt>
                <c:pt idx="10">
                  <c:v>140</c:v>
                </c:pt>
                <c:pt idx="11">
                  <c:v>42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105</c:v>
                </c:pt>
                <c:pt idx="16">
                  <c:v>92</c:v>
                </c:pt>
                <c:pt idx="17">
                  <c:v>47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52808"/>
        <c:axId val="578597368"/>
      </c:barChart>
      <c:catAx>
        <c:axId val="639552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597368"/>
        <c:crosses val="autoZero"/>
        <c:auto val="1"/>
        <c:lblAlgn val="ctr"/>
        <c:lblOffset val="100"/>
        <c:noMultiLvlLbl val="0"/>
      </c:catAx>
      <c:valAx>
        <c:axId val="578597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9552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chemeClr val="bg2">
                  <a:lumMod val="50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Arpley Road</c:v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'!$S$135:$AL$135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110</c:v>
                </c:pt>
                <c:pt idx="8">
                  <c:v>64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35</c:v>
                </c:pt>
                <c:pt idx="13">
                  <c:v>0</c:v>
                </c:pt>
                <c:pt idx="14">
                  <c:v>0</c:v>
                </c:pt>
                <c:pt idx="15">
                  <c:v>110</c:v>
                </c:pt>
                <c:pt idx="16">
                  <c:v>107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600504"/>
        <c:axId val="578598152"/>
      </c:barChart>
      <c:catAx>
        <c:axId val="57860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598152"/>
        <c:crosses val="autoZero"/>
        <c:auto val="1"/>
        <c:lblAlgn val="ctr"/>
        <c:lblOffset val="100"/>
        <c:noMultiLvlLbl val="0"/>
      </c:catAx>
      <c:valAx>
        <c:axId val="578598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600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City Centre Masterplan</a:t>
            </a:r>
            <a:r>
              <a:rPr lang="en-GB" baseline="0"/>
              <a:t> Total</a:t>
            </a:r>
            <a:endParaRPr lang="en-GB"/>
          </a:p>
        </c:rich>
      </c:tx>
      <c:layout>
        <c:manualLayout>
          <c:xMode val="edge"/>
          <c:yMode val="edge"/>
          <c:x val="0.41633835457705681"/>
          <c:y val="4.71976401179941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Stadium Quarter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'Masterplans &amp; Green Belt '!$S$129:$AL$129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'!$S$32:$AL$32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134</c:v>
                </c:pt>
                <c:pt idx="3">
                  <c:v>128</c:v>
                </c:pt>
                <c:pt idx="4">
                  <c:v>283</c:v>
                </c:pt>
                <c:pt idx="5">
                  <c:v>96</c:v>
                </c:pt>
                <c:pt idx="6">
                  <c:v>0</c:v>
                </c:pt>
                <c:pt idx="7">
                  <c:v>55</c:v>
                </c:pt>
                <c:pt idx="8">
                  <c:v>55</c:v>
                </c:pt>
                <c:pt idx="9">
                  <c:v>165</c:v>
                </c:pt>
                <c:pt idx="10">
                  <c:v>132</c:v>
                </c:pt>
                <c:pt idx="11">
                  <c:v>39</c:v>
                </c:pt>
                <c:pt idx="12">
                  <c:v>24</c:v>
                </c:pt>
                <c:pt idx="13">
                  <c:v>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BSQ</c:v>
          </c:tx>
          <c:spPr>
            <a:solidFill>
              <a:srgbClr val="FF0000"/>
            </a:solidFill>
          </c:spPr>
          <c:invertIfNegative val="0"/>
          <c:val>
            <c:numRef>
              <c:f>'Masterplans &amp; Green Belt '!$S$39:$AL$39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45</c:v>
                </c:pt>
                <c:pt idx="5">
                  <c:v>40</c:v>
                </c:pt>
                <c:pt idx="6">
                  <c:v>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Wharf St</c:v>
          </c:tx>
          <c:spPr>
            <a:solidFill>
              <a:srgbClr val="FFC000"/>
            </a:solidFill>
          </c:spPr>
          <c:invertIfNegative val="0"/>
          <c:val>
            <c:numRef>
              <c:f>'Masterplans &amp; Green Belt '!$S$43:$AL$43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Cockhedge</c:v>
          </c:tx>
          <c:spPr>
            <a:solidFill>
              <a:srgbClr val="FFFF00"/>
            </a:solidFill>
          </c:spPr>
          <c:invertIfNegative val="0"/>
          <c:val>
            <c:numRef>
              <c:f>'Masterplans &amp; Green Belt '!$S$59:$AL$59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160</c:v>
                </c:pt>
                <c:pt idx="10">
                  <c:v>140</c:v>
                </c:pt>
                <c:pt idx="11">
                  <c:v>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v>St Marys</c:v>
          </c:tx>
          <c:spPr>
            <a:solidFill>
              <a:srgbClr val="92D050"/>
            </a:solidFill>
          </c:spPr>
          <c:invertIfNegative val="0"/>
          <c:val>
            <c:numRef>
              <c:f>'Masterplans &amp; Green Belt '!$S$68:$AL$68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144</c:v>
                </c:pt>
                <c:pt idx="3">
                  <c:v>35</c:v>
                </c:pt>
                <c:pt idx="4">
                  <c:v>35</c:v>
                </c:pt>
                <c:pt idx="5">
                  <c:v>11</c:v>
                </c:pt>
                <c:pt idx="6">
                  <c:v>20</c:v>
                </c:pt>
                <c:pt idx="7">
                  <c:v>76</c:v>
                </c:pt>
                <c:pt idx="8">
                  <c:v>63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St Elphins</c:v>
          </c:tx>
          <c:spPr>
            <a:solidFill>
              <a:srgbClr val="00B050"/>
            </a:solidFill>
          </c:spPr>
          <c:invertIfNegative val="0"/>
          <c:val>
            <c:numRef>
              <c:f>'Masterplans &amp; Green Belt '!$S$87:$AL$87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7</c:v>
                </c:pt>
                <c:pt idx="7">
                  <c:v>0</c:v>
                </c:pt>
                <c:pt idx="8">
                  <c:v>31</c:v>
                </c:pt>
                <c:pt idx="9">
                  <c:v>20</c:v>
                </c:pt>
                <c:pt idx="10">
                  <c:v>10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v>Thorneycroft</c:v>
          </c:tx>
          <c:spPr>
            <a:solidFill>
              <a:srgbClr val="00B0F0"/>
            </a:solidFill>
          </c:spPr>
          <c:invertIfNegative val="0"/>
          <c:val>
            <c:numRef>
              <c:f>'Masterplans &amp; Green Belt '!$S$94:$AL$94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v>Cabinet Works</c:v>
          </c:tx>
          <c:spPr>
            <a:solidFill>
              <a:srgbClr val="0070C0"/>
            </a:solidFill>
          </c:spPr>
          <c:invertIfNegative val="0"/>
          <c:val>
            <c:numRef>
              <c:f>'Masterplans &amp; Green Belt '!$S$101:$AL$101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35</c:v>
                </c:pt>
                <c:pt idx="4">
                  <c:v>9</c:v>
                </c:pt>
                <c:pt idx="5">
                  <c:v>40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v>Bank Quay</c:v>
          </c:tx>
          <c:spPr>
            <a:solidFill>
              <a:srgbClr val="002060"/>
            </a:solidFill>
          </c:spPr>
          <c:invertIfNegative val="0"/>
          <c:val>
            <c:numRef>
              <c:f>'Masterplans &amp; Green Belt '!$S$109:$AL$109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v>Southern Gateway</c:v>
          </c:tx>
          <c:spPr>
            <a:solidFill>
              <a:srgbClr val="7030A0"/>
            </a:solidFill>
          </c:spPr>
          <c:invertIfNegative val="0"/>
          <c:val>
            <c:numRef>
              <c:f>'Masterplans &amp; Green Belt '!$S$127:$AL$127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55</c:v>
                </c:pt>
                <c:pt idx="4">
                  <c:v>90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130</c:v>
                </c:pt>
                <c:pt idx="10">
                  <c:v>140</c:v>
                </c:pt>
                <c:pt idx="11">
                  <c:v>42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105</c:v>
                </c:pt>
                <c:pt idx="16">
                  <c:v>92</c:v>
                </c:pt>
                <c:pt idx="17">
                  <c:v>47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v>Arpley Road</c:v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'Masterplans &amp; Green Belt '!$S$135:$AL$135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110</c:v>
                </c:pt>
                <c:pt idx="8">
                  <c:v>64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35</c:v>
                </c:pt>
                <c:pt idx="13">
                  <c:v>0</c:v>
                </c:pt>
                <c:pt idx="14">
                  <c:v>0</c:v>
                </c:pt>
                <c:pt idx="15">
                  <c:v>110</c:v>
                </c:pt>
                <c:pt idx="16">
                  <c:v>107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598936"/>
        <c:axId val="578599720"/>
      </c:barChart>
      <c:scatterChart>
        <c:scatterStyle val="lineMarker"/>
        <c:varyColors val="0"/>
        <c:ser>
          <c:idx val="11"/>
          <c:order val="11"/>
          <c:tx>
            <c:v>Totals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'Masterplans &amp; Green Belt '!$S$137:$AL$137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415</c:v>
                </c:pt>
                <c:pt idx="3">
                  <c:v>323</c:v>
                </c:pt>
                <c:pt idx="4">
                  <c:v>517</c:v>
                </c:pt>
                <c:pt idx="5">
                  <c:v>277</c:v>
                </c:pt>
                <c:pt idx="6">
                  <c:v>130</c:v>
                </c:pt>
                <c:pt idx="7">
                  <c:v>241</c:v>
                </c:pt>
                <c:pt idx="8">
                  <c:v>213</c:v>
                </c:pt>
                <c:pt idx="9">
                  <c:v>555</c:v>
                </c:pt>
                <c:pt idx="10">
                  <c:v>477</c:v>
                </c:pt>
                <c:pt idx="11">
                  <c:v>216</c:v>
                </c:pt>
                <c:pt idx="12">
                  <c:v>113</c:v>
                </c:pt>
                <c:pt idx="13">
                  <c:v>43</c:v>
                </c:pt>
                <c:pt idx="14">
                  <c:v>0</c:v>
                </c:pt>
                <c:pt idx="15">
                  <c:v>215</c:v>
                </c:pt>
                <c:pt idx="16">
                  <c:v>199</c:v>
                </c:pt>
                <c:pt idx="17">
                  <c:v>73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598936"/>
        <c:axId val="578599720"/>
      </c:scatterChart>
      <c:catAx>
        <c:axId val="578598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599720"/>
        <c:crosses val="autoZero"/>
        <c:auto val="1"/>
        <c:lblAlgn val="ctr"/>
        <c:lblOffset val="100"/>
        <c:noMultiLvlLbl val="0"/>
      </c:catAx>
      <c:valAx>
        <c:axId val="578599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598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071468326018912"/>
          <c:y val="6.9494499028329423E-2"/>
          <c:w val="5.9296113478283348E-2"/>
          <c:h val="0.73946066476203753"/>
        </c:manualLayout>
      </c:layout>
      <c:overlay val="1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n>
                <a:solidFill>
                  <a:srgbClr val="0070C0"/>
                </a:solidFill>
              </a:ln>
              <a:solidFill>
                <a:schemeClr val="accent5">
                  <a:lumMod val="40000"/>
                  <a:lumOff val="60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Waterfront Masterplan Total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'!$S$129:$AL$129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'!$S$157:$AL$157</c:f>
              <c:numCache>
                <c:formatCode>General</c:formatCode>
                <c:ptCount val="20"/>
                <c:pt idx="0">
                  <c:v>0</c:v>
                </c:pt>
                <c:pt idx="1">
                  <c:v>110</c:v>
                </c:pt>
                <c:pt idx="2">
                  <c:v>205</c:v>
                </c:pt>
                <c:pt idx="3">
                  <c:v>187</c:v>
                </c:pt>
                <c:pt idx="4">
                  <c:v>90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255</c:v>
                </c:pt>
                <c:pt idx="11">
                  <c:v>233</c:v>
                </c:pt>
                <c:pt idx="12">
                  <c:v>110</c:v>
                </c:pt>
                <c:pt idx="13">
                  <c:v>90</c:v>
                </c:pt>
                <c:pt idx="14">
                  <c:v>55</c:v>
                </c:pt>
                <c:pt idx="15">
                  <c:v>55</c:v>
                </c:pt>
                <c:pt idx="16">
                  <c:v>52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600112"/>
        <c:axId val="578599328"/>
      </c:barChart>
      <c:catAx>
        <c:axId val="57860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599328"/>
        <c:crosses val="autoZero"/>
        <c:auto val="1"/>
        <c:lblAlgn val="ctr"/>
        <c:lblOffset val="100"/>
        <c:noMultiLvlLbl val="0"/>
      </c:catAx>
      <c:valAx>
        <c:axId val="57859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860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n>
                <a:solidFill>
                  <a:srgbClr val="00B050"/>
                </a:solidFill>
              </a:ln>
              <a:solidFill>
                <a:schemeClr val="accent3">
                  <a:lumMod val="40000"/>
                  <a:lumOff val="60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South West Extension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'!$S$129:$AL$129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'!$S$161:$AL$161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116</c:v>
                </c:pt>
                <c:pt idx="6">
                  <c:v>117</c:v>
                </c:pt>
                <c:pt idx="7">
                  <c:v>117</c:v>
                </c:pt>
                <c:pt idx="8">
                  <c:v>117</c:v>
                </c:pt>
                <c:pt idx="9">
                  <c:v>116</c:v>
                </c:pt>
                <c:pt idx="10">
                  <c:v>116</c:v>
                </c:pt>
                <c:pt idx="11">
                  <c:v>117</c:v>
                </c:pt>
                <c:pt idx="12">
                  <c:v>117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117</c:v>
                </c:pt>
                <c:pt idx="17">
                  <c:v>117</c:v>
                </c:pt>
                <c:pt idx="18">
                  <c:v>116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440896"/>
        <c:axId val="498439328"/>
      </c:barChart>
      <c:catAx>
        <c:axId val="4984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98439328"/>
        <c:crosses val="autoZero"/>
        <c:auto val="1"/>
        <c:lblAlgn val="ctr"/>
        <c:lblOffset val="100"/>
        <c:noMultiLvlLbl val="0"/>
      </c:catAx>
      <c:valAx>
        <c:axId val="49843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9844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n>
                <a:solidFill>
                  <a:srgbClr val="7030A0"/>
                </a:solidFill>
              </a:ln>
              <a:solidFill>
                <a:schemeClr val="accent4">
                  <a:lumMod val="40000"/>
                  <a:lumOff val="60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Garden City Suburb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rgbClr val="7030A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'!$S$129:$AL$129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'!$S$168:$AL$168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108</c:v>
                </c:pt>
                <c:pt idx="6">
                  <c:v>260</c:v>
                </c:pt>
                <c:pt idx="7">
                  <c:v>368</c:v>
                </c:pt>
                <c:pt idx="8">
                  <c:v>363</c:v>
                </c:pt>
                <c:pt idx="9">
                  <c:v>396</c:v>
                </c:pt>
                <c:pt idx="10">
                  <c:v>333</c:v>
                </c:pt>
                <c:pt idx="11">
                  <c:v>320</c:v>
                </c:pt>
                <c:pt idx="12">
                  <c:v>320</c:v>
                </c:pt>
                <c:pt idx="13">
                  <c:v>272</c:v>
                </c:pt>
                <c:pt idx="14">
                  <c:v>257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  <c:pt idx="18">
                  <c:v>268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441288"/>
        <c:axId val="498442072"/>
      </c:barChart>
      <c:catAx>
        <c:axId val="49844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98442072"/>
        <c:crosses val="autoZero"/>
        <c:auto val="1"/>
        <c:lblAlgn val="ctr"/>
        <c:lblOffset val="100"/>
        <c:noMultiLvlLbl val="0"/>
      </c:catAx>
      <c:valAx>
        <c:axId val="498442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9844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rgbClr val="C0000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Stadium Quarter</c:v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'!$S$32:$AL$32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134</c:v>
                </c:pt>
                <c:pt idx="3">
                  <c:v>128</c:v>
                </c:pt>
                <c:pt idx="4">
                  <c:v>283</c:v>
                </c:pt>
                <c:pt idx="5">
                  <c:v>96</c:v>
                </c:pt>
                <c:pt idx="6">
                  <c:v>0</c:v>
                </c:pt>
                <c:pt idx="7">
                  <c:v>55</c:v>
                </c:pt>
                <c:pt idx="8">
                  <c:v>55</c:v>
                </c:pt>
                <c:pt idx="9">
                  <c:v>165</c:v>
                </c:pt>
                <c:pt idx="10">
                  <c:v>132</c:v>
                </c:pt>
                <c:pt idx="11">
                  <c:v>39</c:v>
                </c:pt>
                <c:pt idx="12">
                  <c:v>24</c:v>
                </c:pt>
                <c:pt idx="13">
                  <c:v>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58056"/>
        <c:axId val="425154920"/>
      </c:barChart>
      <c:catAx>
        <c:axId val="425158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5154920"/>
        <c:crosses val="autoZero"/>
        <c:auto val="1"/>
        <c:lblAlgn val="ctr"/>
        <c:lblOffset val="100"/>
        <c:noMultiLvlLbl val="0"/>
      </c:catAx>
      <c:valAx>
        <c:axId val="425154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5158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txPr>
        <a:bodyPr/>
        <a:lstStyle/>
        <a:p>
          <a:pPr>
            <a:defRPr>
              <a:solidFill>
                <a:srgbClr val="FF000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Bridge Street Quarter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'!$S$39:$AL$39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45</c:v>
                </c:pt>
                <c:pt idx="5">
                  <c:v>40</c:v>
                </c:pt>
                <c:pt idx="6">
                  <c:v>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57664"/>
        <c:axId val="425156880"/>
      </c:barChart>
      <c:catAx>
        <c:axId val="4251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5156880"/>
        <c:crosses val="autoZero"/>
        <c:auto val="1"/>
        <c:lblAlgn val="ctr"/>
        <c:lblOffset val="100"/>
        <c:noMultiLvlLbl val="0"/>
      </c:catAx>
      <c:valAx>
        <c:axId val="42515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51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>
              <a:solidFill>
                <a:srgbClr val="FFC00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Wharf Street Quarter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'!$S$43:$AL$43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54768"/>
        <c:axId val="639553592"/>
      </c:barChart>
      <c:catAx>
        <c:axId val="63955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9553592"/>
        <c:crosses val="autoZero"/>
        <c:auto val="1"/>
        <c:lblAlgn val="ctr"/>
        <c:lblOffset val="100"/>
        <c:noMultiLvlLbl val="0"/>
      </c:catAx>
      <c:valAx>
        <c:axId val="639553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955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txPr>
        <a:bodyPr/>
        <a:lstStyle/>
        <a:p>
          <a:pPr>
            <a:defRPr>
              <a:solidFill>
                <a:schemeClr val="accent6">
                  <a:lumMod val="75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Cockhedge Quarter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'!$S$59:$AL$59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160</c:v>
                </c:pt>
                <c:pt idx="10">
                  <c:v>140</c:v>
                </c:pt>
                <c:pt idx="11">
                  <c:v>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55552"/>
        <c:axId val="639555944"/>
      </c:barChart>
      <c:catAx>
        <c:axId val="63955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9555944"/>
        <c:crosses val="autoZero"/>
        <c:auto val="1"/>
        <c:lblAlgn val="ctr"/>
        <c:lblOffset val="100"/>
        <c:noMultiLvlLbl val="0"/>
      </c:catAx>
      <c:valAx>
        <c:axId val="639555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95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txPr>
        <a:bodyPr/>
        <a:lstStyle/>
        <a:p>
          <a:pPr>
            <a:defRPr>
              <a:solidFill>
                <a:srgbClr val="92D05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 Marys Quarter</c:v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'!$S$68:$AL$68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144</c:v>
                </c:pt>
                <c:pt idx="3">
                  <c:v>35</c:v>
                </c:pt>
                <c:pt idx="4">
                  <c:v>35</c:v>
                </c:pt>
                <c:pt idx="5">
                  <c:v>11</c:v>
                </c:pt>
                <c:pt idx="6">
                  <c:v>20</c:v>
                </c:pt>
                <c:pt idx="7">
                  <c:v>76</c:v>
                </c:pt>
                <c:pt idx="8">
                  <c:v>63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53200"/>
        <c:axId val="630474616"/>
      </c:barChart>
      <c:catAx>
        <c:axId val="63955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4616"/>
        <c:crosses val="autoZero"/>
        <c:auto val="1"/>
        <c:lblAlgn val="ctr"/>
        <c:lblOffset val="100"/>
        <c:noMultiLvlLbl val="0"/>
      </c:catAx>
      <c:valAx>
        <c:axId val="630474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955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txPr>
        <a:bodyPr/>
        <a:lstStyle/>
        <a:p>
          <a:pPr>
            <a:defRPr>
              <a:solidFill>
                <a:srgbClr val="00B05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 Elphins Quarter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'!$S$87:$AL$87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7</c:v>
                </c:pt>
                <c:pt idx="7">
                  <c:v>0</c:v>
                </c:pt>
                <c:pt idx="8">
                  <c:v>31</c:v>
                </c:pt>
                <c:pt idx="9">
                  <c:v>20</c:v>
                </c:pt>
                <c:pt idx="10">
                  <c:v>10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72656"/>
        <c:axId val="630471088"/>
      </c:barChart>
      <c:catAx>
        <c:axId val="63047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1088"/>
        <c:crosses val="autoZero"/>
        <c:auto val="1"/>
        <c:lblAlgn val="ctr"/>
        <c:lblOffset val="100"/>
        <c:noMultiLvlLbl val="0"/>
      </c:catAx>
      <c:valAx>
        <c:axId val="63047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rgbClr val="00B0F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Thorneycroft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'!$S$94:$AL$94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74224"/>
        <c:axId val="630471872"/>
      </c:barChart>
      <c:catAx>
        <c:axId val="63047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1872"/>
        <c:crosses val="autoZero"/>
        <c:auto val="1"/>
        <c:lblAlgn val="ctr"/>
        <c:lblOffset val="100"/>
        <c:noMultiLvlLbl val="0"/>
      </c:catAx>
      <c:valAx>
        <c:axId val="63047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rgbClr val="0070C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Cabinet Works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'Masterplans &amp; Green Belt '!$S$14:$AL$14</c:f>
              <c:strCache>
                <c:ptCount val="20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  <c:pt idx="4">
                  <c:v>22/23</c:v>
                </c:pt>
                <c:pt idx="5">
                  <c:v>23/24</c:v>
                </c:pt>
                <c:pt idx="6">
                  <c:v>24/25</c:v>
                </c:pt>
                <c:pt idx="7">
                  <c:v>25/26</c:v>
                </c:pt>
                <c:pt idx="8">
                  <c:v>26/27</c:v>
                </c:pt>
                <c:pt idx="9">
                  <c:v>27/28</c:v>
                </c:pt>
                <c:pt idx="10">
                  <c:v>28/29</c:v>
                </c:pt>
                <c:pt idx="11">
                  <c:v>29/30</c:v>
                </c:pt>
                <c:pt idx="12">
                  <c:v>30/31</c:v>
                </c:pt>
                <c:pt idx="13">
                  <c:v>31/32</c:v>
                </c:pt>
                <c:pt idx="14">
                  <c:v>32/33</c:v>
                </c:pt>
                <c:pt idx="15">
                  <c:v>33/34</c:v>
                </c:pt>
                <c:pt idx="16">
                  <c:v>34/35</c:v>
                </c:pt>
                <c:pt idx="17">
                  <c:v>35/36</c:v>
                </c:pt>
                <c:pt idx="18">
                  <c:v>36/37</c:v>
                </c:pt>
                <c:pt idx="19">
                  <c:v>37/38</c:v>
                </c:pt>
              </c:strCache>
            </c:strRef>
          </c:cat>
          <c:val>
            <c:numRef>
              <c:f>'Masterplans &amp; Green Belt '!$S$101:$AL$101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35</c:v>
                </c:pt>
                <c:pt idx="4">
                  <c:v>9</c:v>
                </c:pt>
                <c:pt idx="5">
                  <c:v>40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72264"/>
        <c:axId val="630473832"/>
      </c:barChart>
      <c:catAx>
        <c:axId val="63047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3832"/>
        <c:crosses val="autoZero"/>
        <c:auto val="1"/>
        <c:lblAlgn val="ctr"/>
        <c:lblOffset val="100"/>
        <c:noMultiLvlLbl val="0"/>
      </c:catAx>
      <c:valAx>
        <c:axId val="630473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0472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sheetProtection algorithmName="SHA-512" hashValue="an7DOWX62f6WC9ayLfJmnpJae2E+yYz4JnbbZykePQH98EyVG1QgD7VoAk/hNPSYT35yeW421JT4y2n2cUVmYA==" saltValue="a8hP0q7IfzOJotmeCFj9Kg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9524</xdr:rowOff>
    </xdr:from>
    <xdr:to>
      <xdr:col>13</xdr:col>
      <xdr:colOff>600074</xdr:colOff>
      <xdr:row>17</xdr:row>
      <xdr:rowOff>190499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27</xdr:col>
      <xdr:colOff>581025</xdr:colOff>
      <xdr:row>17</xdr:row>
      <xdr:rowOff>180975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19</xdr:row>
      <xdr:rowOff>9525</xdr:rowOff>
    </xdr:from>
    <xdr:to>
      <xdr:col>13</xdr:col>
      <xdr:colOff>561975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19</xdr:row>
      <xdr:rowOff>9525</xdr:rowOff>
    </xdr:from>
    <xdr:to>
      <xdr:col>27</xdr:col>
      <xdr:colOff>590550</xdr:colOff>
      <xdr:row>36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13</xdr:col>
      <xdr:colOff>590550</xdr:colOff>
      <xdr:row>53</xdr:row>
      <xdr:rowOff>180975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37</xdr:row>
      <xdr:rowOff>0</xdr:rowOff>
    </xdr:from>
    <xdr:to>
      <xdr:col>27</xdr:col>
      <xdr:colOff>581025</xdr:colOff>
      <xdr:row>53</xdr:row>
      <xdr:rowOff>180975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55</xdr:row>
      <xdr:rowOff>9525</xdr:rowOff>
    </xdr:from>
    <xdr:to>
      <xdr:col>13</xdr:col>
      <xdr:colOff>581025</xdr:colOff>
      <xdr:row>72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9525</xdr:colOff>
      <xdr:row>55</xdr:row>
      <xdr:rowOff>0</xdr:rowOff>
    </xdr:from>
    <xdr:to>
      <xdr:col>27</xdr:col>
      <xdr:colOff>590550</xdr:colOff>
      <xdr:row>71</xdr:row>
      <xdr:rowOff>180975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9525</xdr:rowOff>
    </xdr:from>
    <xdr:to>
      <xdr:col>13</xdr:col>
      <xdr:colOff>581025</xdr:colOff>
      <xdr:row>90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9525</xdr:colOff>
      <xdr:row>73</xdr:row>
      <xdr:rowOff>9525</xdr:rowOff>
    </xdr:from>
    <xdr:to>
      <xdr:col>27</xdr:col>
      <xdr:colOff>590550</xdr:colOff>
      <xdr:row>90</xdr:row>
      <xdr:rowOff>0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91</xdr:row>
      <xdr:rowOff>9525</xdr:rowOff>
    </xdr:from>
    <xdr:to>
      <xdr:col>13</xdr:col>
      <xdr:colOff>590550</xdr:colOff>
      <xdr:row>108</xdr:row>
      <xdr:rowOff>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110</xdr:row>
      <xdr:rowOff>0</xdr:rowOff>
    </xdr:from>
    <xdr:to>
      <xdr:col>27</xdr:col>
      <xdr:colOff>600075</xdr:colOff>
      <xdr:row>126</xdr:row>
      <xdr:rowOff>180975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129</xdr:row>
      <xdr:rowOff>0</xdr:rowOff>
    </xdr:from>
    <xdr:to>
      <xdr:col>27</xdr:col>
      <xdr:colOff>590550</xdr:colOff>
      <xdr:row>145</xdr:row>
      <xdr:rowOff>180975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148</xdr:row>
      <xdr:rowOff>0</xdr:rowOff>
    </xdr:from>
    <xdr:to>
      <xdr:col>27</xdr:col>
      <xdr:colOff>600075</xdr:colOff>
      <xdr:row>164</xdr:row>
      <xdr:rowOff>180975</xdr:rowOff>
    </xdr:to>
    <xdr:graphicFrame macro="">
      <xdr:nvGraphicFramePr>
        <xdr:cNvPr id="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27</xdr:col>
      <xdr:colOff>590550</xdr:colOff>
      <xdr:row>183</xdr:row>
      <xdr:rowOff>180975</xdr:rowOff>
    </xdr:to>
    <xdr:graphicFrame macro="">
      <xdr:nvGraphicFramePr>
        <xdr:cNvPr id="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zoomScaleNormal="100" workbookViewId="0">
      <selection activeCell="A19" sqref="A19:V19"/>
    </sheetView>
  </sheetViews>
  <sheetFormatPr defaultRowHeight="14.5" x14ac:dyDescent="0.35"/>
  <cols>
    <col min="1" max="1" width="53" bestFit="1" customWidth="1"/>
    <col min="2" max="2" width="12.7265625" style="79" customWidth="1"/>
    <col min="3" max="21" width="9.1796875" style="2" customWidth="1"/>
    <col min="22" max="22" width="18.453125" style="1" customWidth="1"/>
  </cols>
  <sheetData>
    <row r="1" spans="1:22" ht="26" x14ac:dyDescent="0.6">
      <c r="A1" s="9" t="s">
        <v>29</v>
      </c>
      <c r="B1" s="9"/>
    </row>
    <row r="2" spans="1:22" s="79" customFormat="1" ht="26" x14ac:dyDescent="0.6">
      <c r="A2" s="9"/>
      <c r="B2" s="148" t="s">
        <v>1030</v>
      </c>
      <c r="C2" s="149"/>
      <c r="D2" s="149"/>
      <c r="E2" s="149"/>
      <c r="F2" s="150"/>
      <c r="G2" s="145" t="s">
        <v>1031</v>
      </c>
      <c r="H2" s="146"/>
      <c r="I2" s="146"/>
      <c r="J2" s="146"/>
      <c r="K2" s="147"/>
      <c r="L2" s="145" t="s">
        <v>1032</v>
      </c>
      <c r="M2" s="146"/>
      <c r="N2" s="146"/>
      <c r="O2" s="146"/>
      <c r="P2" s="147"/>
      <c r="Q2" s="145" t="s">
        <v>1033</v>
      </c>
      <c r="R2" s="146"/>
      <c r="S2" s="146"/>
      <c r="T2" s="146"/>
      <c r="U2" s="147"/>
      <c r="V2" s="1"/>
    </row>
    <row r="3" spans="1:22" ht="84" customHeight="1" x14ac:dyDescent="0.35">
      <c r="B3" s="81" t="s">
        <v>906</v>
      </c>
      <c r="C3" s="72" t="s">
        <v>5</v>
      </c>
      <c r="D3" s="72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  <c r="J3" s="73" t="s">
        <v>12</v>
      </c>
      <c r="K3" s="73" t="s">
        <v>13</v>
      </c>
      <c r="L3" s="74" t="s">
        <v>14</v>
      </c>
      <c r="M3" s="74" t="s">
        <v>15</v>
      </c>
      <c r="N3" s="74" t="s">
        <v>16</v>
      </c>
      <c r="O3" s="74" t="s">
        <v>17</v>
      </c>
      <c r="P3" s="74" t="s">
        <v>18</v>
      </c>
      <c r="Q3" s="75" t="s">
        <v>19</v>
      </c>
      <c r="R3" s="75" t="s">
        <v>20</v>
      </c>
      <c r="S3" s="75" t="s">
        <v>21</v>
      </c>
      <c r="T3" s="75" t="s">
        <v>22</v>
      </c>
      <c r="U3" s="75" t="s">
        <v>23</v>
      </c>
      <c r="V3" s="114"/>
    </row>
    <row r="4" spans="1:22" ht="18.5" x14ac:dyDescent="0.45">
      <c r="A4" s="136" t="s">
        <v>1035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</row>
    <row r="5" spans="1:22" ht="15.5" x14ac:dyDescent="0.35">
      <c r="A5" s="5" t="s">
        <v>0</v>
      </c>
      <c r="B5" s="89"/>
      <c r="C5" s="3">
        <f>'Masterplans &amp; Green Belt '!S137</f>
        <v>0</v>
      </c>
      <c r="D5" s="3">
        <f>'Masterplans &amp; Green Belt '!T137</f>
        <v>0</v>
      </c>
      <c r="E5" s="3">
        <f>'Masterplans &amp; Green Belt '!U137</f>
        <v>415</v>
      </c>
      <c r="F5" s="3">
        <f>'Masterplans &amp; Green Belt '!V137</f>
        <v>323</v>
      </c>
      <c r="G5" s="3">
        <f>'Masterplans &amp; Green Belt '!W137</f>
        <v>517</v>
      </c>
      <c r="H5" s="3">
        <f>'Masterplans &amp; Green Belt '!X137</f>
        <v>277</v>
      </c>
      <c r="I5" s="3">
        <f>'Masterplans &amp; Green Belt '!Y137</f>
        <v>130</v>
      </c>
      <c r="J5" s="3">
        <f>'Masterplans &amp; Green Belt '!Z137</f>
        <v>241</v>
      </c>
      <c r="K5" s="3">
        <f>'Masterplans &amp; Green Belt '!AA137</f>
        <v>213</v>
      </c>
      <c r="L5" s="3">
        <f>'Masterplans &amp; Green Belt '!AB137</f>
        <v>555</v>
      </c>
      <c r="M5" s="3">
        <f>'Masterplans &amp; Green Belt '!AC137</f>
        <v>477</v>
      </c>
      <c r="N5" s="3">
        <f>'Masterplans &amp; Green Belt '!AD137</f>
        <v>216</v>
      </c>
      <c r="O5" s="3">
        <f>'Masterplans &amp; Green Belt '!AE137</f>
        <v>113</v>
      </c>
      <c r="P5" s="3">
        <f>'Masterplans &amp; Green Belt '!AF137</f>
        <v>43</v>
      </c>
      <c r="Q5" s="3">
        <f>'Masterplans &amp; Green Belt '!AG137</f>
        <v>0</v>
      </c>
      <c r="R5" s="3">
        <f>'Masterplans &amp; Green Belt '!AH137</f>
        <v>215</v>
      </c>
      <c r="S5" s="3">
        <f>'Masterplans &amp; Green Belt '!AI137</f>
        <v>199</v>
      </c>
      <c r="T5" s="3">
        <f>'Masterplans &amp; Green Belt '!AJ137</f>
        <v>73</v>
      </c>
      <c r="U5" s="3">
        <f>'Masterplans &amp; Green Belt '!AK137</f>
        <v>0</v>
      </c>
      <c r="V5" s="6">
        <f>SUM(C5:U5)</f>
        <v>4007</v>
      </c>
    </row>
    <row r="6" spans="1:22" x14ac:dyDescent="0.3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5"/>
    </row>
    <row r="7" spans="1:22" ht="18.5" x14ac:dyDescent="0.45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/>
    </row>
    <row r="8" spans="1:22" ht="15.5" x14ac:dyDescent="0.35">
      <c r="A8" s="5" t="s">
        <v>63</v>
      </c>
      <c r="B8" s="89"/>
      <c r="C8" s="3">
        <f>'SHLAA Sites'!I109</f>
        <v>251</v>
      </c>
      <c r="D8" s="3">
        <f>'SHLAA Sites'!J109</f>
        <v>164</v>
      </c>
      <c r="E8" s="3">
        <f>'SHLAA Sites'!K109</f>
        <v>421</v>
      </c>
      <c r="F8" s="3">
        <f>'SHLAA Sites'!L109</f>
        <v>546</v>
      </c>
      <c r="G8" s="3">
        <f>'SHLAA Sites'!M109</f>
        <v>231</v>
      </c>
      <c r="H8" s="3">
        <f>'SHLAA Sites'!N109</f>
        <v>282</v>
      </c>
      <c r="I8" s="3">
        <f>'SHLAA Sites'!O109</f>
        <v>310</v>
      </c>
      <c r="J8" s="3">
        <f>'SHLAA Sites'!P109</f>
        <v>399</v>
      </c>
      <c r="K8" s="3">
        <f>'SHLAA Sites'!Q109</f>
        <v>387</v>
      </c>
      <c r="L8" s="3">
        <f>'SHLAA Sites'!R109</f>
        <v>217</v>
      </c>
      <c r="M8" s="3">
        <f>'SHLAA Sites'!S109</f>
        <v>152</v>
      </c>
      <c r="N8" s="3">
        <f>'SHLAA Sites'!T109</f>
        <v>110</v>
      </c>
      <c r="O8" s="3">
        <f>'SHLAA Sites'!U109</f>
        <v>185</v>
      </c>
      <c r="P8" s="3">
        <f>'SHLAA Sites'!V109</f>
        <v>157</v>
      </c>
      <c r="Q8" s="3">
        <f>'SHLAA Sites'!W109</f>
        <v>111</v>
      </c>
      <c r="R8" s="3">
        <f>'SHLAA Sites'!X109</f>
        <v>110</v>
      </c>
      <c r="S8" s="3">
        <f>'SHLAA Sites'!Y109</f>
        <v>100</v>
      </c>
      <c r="T8" s="3">
        <f>'SHLAA Sites'!Z109</f>
        <v>0</v>
      </c>
      <c r="U8" s="3">
        <f>'SHLAA Sites'!AA109</f>
        <v>0</v>
      </c>
      <c r="V8" s="6">
        <f>SUM(C8:U8)</f>
        <v>4133</v>
      </c>
    </row>
    <row r="9" spans="1:22" x14ac:dyDescent="0.3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</row>
    <row r="10" spans="1:22" ht="18.5" x14ac:dyDescent="0.45">
      <c r="A10" s="136" t="s">
        <v>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2" ht="15.5" x14ac:dyDescent="0.35">
      <c r="A11" s="5" t="s">
        <v>0</v>
      </c>
      <c r="B11" s="89"/>
      <c r="C11" s="7">
        <f>'Masterplans &amp; Green Belt '!S157</f>
        <v>0</v>
      </c>
      <c r="D11" s="7">
        <f>'Masterplans &amp; Green Belt '!T157</f>
        <v>110</v>
      </c>
      <c r="E11" s="7">
        <f>'Masterplans &amp; Green Belt '!U157</f>
        <v>205</v>
      </c>
      <c r="F11" s="7">
        <f>'Masterplans &amp; Green Belt '!V157</f>
        <v>187</v>
      </c>
      <c r="G11" s="7">
        <f>'Masterplans &amp; Green Belt '!W157</f>
        <v>90</v>
      </c>
      <c r="H11" s="7">
        <f>'Masterplans &amp; Green Belt '!X157</f>
        <v>220</v>
      </c>
      <c r="I11" s="7">
        <f>'Masterplans &amp; Green Belt '!Y157</f>
        <v>220</v>
      </c>
      <c r="J11" s="7">
        <f>'Masterplans &amp; Green Belt '!Z157</f>
        <v>220</v>
      </c>
      <c r="K11" s="7">
        <f>'Masterplans &amp; Green Belt '!AA157</f>
        <v>220</v>
      </c>
      <c r="L11" s="7">
        <f>'Masterplans &amp; Green Belt '!AB157</f>
        <v>220</v>
      </c>
      <c r="M11" s="7">
        <f>'Masterplans &amp; Green Belt '!AC157</f>
        <v>255</v>
      </c>
      <c r="N11" s="7">
        <f>'Masterplans &amp; Green Belt '!AD157</f>
        <v>233</v>
      </c>
      <c r="O11" s="7">
        <f>'Masterplans &amp; Green Belt '!AE157</f>
        <v>110</v>
      </c>
      <c r="P11" s="7">
        <f>'Masterplans &amp; Green Belt '!AF157</f>
        <v>90</v>
      </c>
      <c r="Q11" s="7">
        <f>'Masterplans &amp; Green Belt '!AG157</f>
        <v>55</v>
      </c>
      <c r="R11" s="7">
        <f>'Masterplans &amp; Green Belt '!AH157</f>
        <v>55</v>
      </c>
      <c r="S11" s="7">
        <f>'Masterplans &amp; Green Belt '!AI157</f>
        <v>52</v>
      </c>
      <c r="T11" s="7">
        <f>'Masterplans &amp; Green Belt '!AJ157</f>
        <v>0</v>
      </c>
      <c r="U11" s="7">
        <f>'Masterplans &amp; Green Belt '!AK157</f>
        <v>0</v>
      </c>
      <c r="V11" s="6">
        <f>SUM(C11:U11)</f>
        <v>2542</v>
      </c>
    </row>
    <row r="12" spans="1:22" s="79" customFormat="1" ht="15.75" customHeight="1" x14ac:dyDescent="0.3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5"/>
    </row>
    <row r="13" spans="1:22" s="79" customFormat="1" ht="15.75" customHeight="1" x14ac:dyDescent="0.45">
      <c r="A13" s="136" t="s">
        <v>929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</row>
    <row r="14" spans="1:22" ht="15.5" x14ac:dyDescent="0.35">
      <c r="A14" s="78" t="s">
        <v>45</v>
      </c>
      <c r="B14" s="89"/>
      <c r="C14" s="3">
        <f>'Masterplans &amp; Green Belt '!S161</f>
        <v>0</v>
      </c>
      <c r="D14" s="3">
        <f>'Masterplans &amp; Green Belt '!T161</f>
        <v>0</v>
      </c>
      <c r="E14" s="3">
        <f>'Masterplans &amp; Green Belt '!U161</f>
        <v>0</v>
      </c>
      <c r="F14" s="3">
        <f>'Masterplans &amp; Green Belt '!V161</f>
        <v>0</v>
      </c>
      <c r="G14" s="3">
        <f>'Masterplans &amp; Green Belt '!W161</f>
        <v>0</v>
      </c>
      <c r="H14" s="3">
        <f>'Masterplans &amp; Green Belt '!X161</f>
        <v>116</v>
      </c>
      <c r="I14" s="3">
        <f>'Masterplans &amp; Green Belt '!Y161</f>
        <v>117</v>
      </c>
      <c r="J14" s="3">
        <f>'Masterplans &amp; Green Belt '!Z161</f>
        <v>117</v>
      </c>
      <c r="K14" s="3">
        <f>'Masterplans &amp; Green Belt '!AA161</f>
        <v>117</v>
      </c>
      <c r="L14" s="3">
        <f>'Masterplans &amp; Green Belt '!AB161</f>
        <v>116</v>
      </c>
      <c r="M14" s="3">
        <f>'Masterplans &amp; Green Belt '!AC161</f>
        <v>116</v>
      </c>
      <c r="N14" s="3">
        <f>'Masterplans &amp; Green Belt '!AD161</f>
        <v>117</v>
      </c>
      <c r="O14" s="3">
        <f>'Masterplans &amp; Green Belt '!AE161</f>
        <v>117</v>
      </c>
      <c r="P14" s="3">
        <f>'Masterplans &amp; Green Belt '!AF161</f>
        <v>116</v>
      </c>
      <c r="Q14" s="3">
        <f>'Masterplans &amp; Green Belt '!AG161</f>
        <v>116</v>
      </c>
      <c r="R14" s="3">
        <f>'Masterplans &amp; Green Belt '!AH161</f>
        <v>116</v>
      </c>
      <c r="S14" s="3">
        <f>'Masterplans &amp; Green Belt '!AI161</f>
        <v>117</v>
      </c>
      <c r="T14" s="3">
        <f>'Masterplans &amp; Green Belt '!AJ161</f>
        <v>117</v>
      </c>
      <c r="U14" s="3">
        <f>'Masterplans &amp; Green Belt '!AK161</f>
        <v>116</v>
      </c>
      <c r="V14" s="6">
        <f>SUM(C14:U14)</f>
        <v>1631</v>
      </c>
    </row>
    <row r="15" spans="1:22" x14ac:dyDescent="0.3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</row>
    <row r="16" spans="1:22" ht="18.5" x14ac:dyDescent="0.45">
      <c r="A16" s="136" t="s">
        <v>546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</row>
    <row r="17" spans="1:22" s="16" customFormat="1" ht="15.5" x14ac:dyDescent="0.35">
      <c r="A17" s="15" t="s">
        <v>62</v>
      </c>
      <c r="B17" s="90"/>
      <c r="C17" s="17">
        <f>'SHLAA Sites'!I422</f>
        <v>45</v>
      </c>
      <c r="D17" s="17">
        <f>'SHLAA Sites'!J422</f>
        <v>204</v>
      </c>
      <c r="E17" s="17">
        <f>'SHLAA Sites'!K422</f>
        <v>225</v>
      </c>
      <c r="F17" s="17">
        <f>'SHLAA Sites'!L422</f>
        <v>180</v>
      </c>
      <c r="G17" s="17">
        <f>'SHLAA Sites'!M422</f>
        <v>180</v>
      </c>
      <c r="H17" s="17">
        <f>'SHLAA Sites'!N422</f>
        <v>96</v>
      </c>
      <c r="I17" s="17">
        <f>'SHLAA Sites'!O422</f>
        <v>0</v>
      </c>
      <c r="J17" s="17">
        <f>'SHLAA Sites'!P422</f>
        <v>0</v>
      </c>
      <c r="K17" s="17">
        <f>'SHLAA Sites'!Q422</f>
        <v>0</v>
      </c>
      <c r="L17" s="17">
        <f>'SHLAA Sites'!R422</f>
        <v>0</v>
      </c>
      <c r="M17" s="17">
        <f>'SHLAA Sites'!S422</f>
        <v>0</v>
      </c>
      <c r="N17" s="17">
        <f>'SHLAA Sites'!T422</f>
        <v>0</v>
      </c>
      <c r="O17" s="17">
        <f>'SHLAA Sites'!U422</f>
        <v>0</v>
      </c>
      <c r="P17" s="17">
        <f>'SHLAA Sites'!V422</f>
        <v>0</v>
      </c>
      <c r="Q17" s="17">
        <f>'SHLAA Sites'!W422</f>
        <v>0</v>
      </c>
      <c r="R17" s="17">
        <v>0</v>
      </c>
      <c r="S17" s="17">
        <v>0</v>
      </c>
      <c r="T17" s="17">
        <v>0</v>
      </c>
      <c r="U17" s="17">
        <v>0</v>
      </c>
      <c r="V17" s="18">
        <f>SUM(C17:U17)</f>
        <v>930</v>
      </c>
    </row>
    <row r="18" spans="1:22" ht="15.5" x14ac:dyDescent="0.35">
      <c r="A18" s="78" t="s">
        <v>856</v>
      </c>
      <c r="B18" s="89"/>
      <c r="C18" s="3">
        <f>'Masterplans &amp; Green Belt '!S168</f>
        <v>0</v>
      </c>
      <c r="D18" s="3">
        <f>'Masterplans &amp; Green Belt '!T168</f>
        <v>0</v>
      </c>
      <c r="E18" s="3">
        <f>'Masterplans &amp; Green Belt '!U168</f>
        <v>0</v>
      </c>
      <c r="F18" s="3">
        <f>'Masterplans &amp; Green Belt '!V168</f>
        <v>0</v>
      </c>
      <c r="G18" s="3">
        <f>'Masterplans &amp; Green Belt '!W168</f>
        <v>0</v>
      </c>
      <c r="H18" s="3">
        <f>'Masterplans &amp; Green Belt '!X168</f>
        <v>108</v>
      </c>
      <c r="I18" s="3">
        <f>'Masterplans &amp; Green Belt '!Y168</f>
        <v>260</v>
      </c>
      <c r="J18" s="3">
        <f>'Masterplans &amp; Green Belt '!Z168</f>
        <v>368</v>
      </c>
      <c r="K18" s="3">
        <f>'Masterplans &amp; Green Belt '!AA168</f>
        <v>363</v>
      </c>
      <c r="L18" s="3">
        <f>'Masterplans &amp; Green Belt '!AB168</f>
        <v>396</v>
      </c>
      <c r="M18" s="3">
        <f>'Masterplans &amp; Green Belt '!AC168</f>
        <v>333</v>
      </c>
      <c r="N18" s="3">
        <f>'Masterplans &amp; Green Belt '!AD168</f>
        <v>320</v>
      </c>
      <c r="O18" s="3">
        <f>'Masterplans &amp; Green Belt '!AE168</f>
        <v>320</v>
      </c>
      <c r="P18" s="3">
        <f>'Masterplans &amp; Green Belt '!AF168</f>
        <v>272</v>
      </c>
      <c r="Q18" s="3">
        <f>'Masterplans &amp; Green Belt '!AG168</f>
        <v>257</v>
      </c>
      <c r="R18" s="3">
        <f>'Masterplans &amp; Green Belt '!AH168</f>
        <v>312</v>
      </c>
      <c r="S18" s="3">
        <f>'Masterplans &amp; Green Belt '!AI168</f>
        <v>312</v>
      </c>
      <c r="T18" s="3">
        <f>'Masterplans &amp; Green Belt '!AJ168</f>
        <v>312</v>
      </c>
      <c r="U18" s="3">
        <f>'Masterplans &amp; Green Belt '!AK168</f>
        <v>268</v>
      </c>
      <c r="V18" s="6">
        <f>SUM(C18:U18)</f>
        <v>4201</v>
      </c>
    </row>
    <row r="19" spans="1:22" x14ac:dyDescent="0.3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</row>
    <row r="20" spans="1:22" ht="18.5" x14ac:dyDescent="0.45">
      <c r="A20" s="136" t="s">
        <v>61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8"/>
    </row>
    <row r="21" spans="1:22" ht="15.5" x14ac:dyDescent="0.35">
      <c r="A21" s="5" t="s">
        <v>63</v>
      </c>
      <c r="B21" s="89"/>
      <c r="C21" s="3">
        <f>'SHLAA Sites'!I134</f>
        <v>18</v>
      </c>
      <c r="D21" s="3">
        <f>'SHLAA Sites'!J134</f>
        <v>16</v>
      </c>
      <c r="E21" s="3">
        <f>'SHLAA Sites'!K134</f>
        <v>59</v>
      </c>
      <c r="F21" s="3">
        <f>'SHLAA Sites'!L134</f>
        <v>55</v>
      </c>
      <c r="G21" s="3">
        <f>'SHLAA Sites'!M134</f>
        <v>35</v>
      </c>
      <c r="H21" s="3">
        <f>'SHLAA Sites'!N134</f>
        <v>0</v>
      </c>
      <c r="I21" s="3">
        <f>'SHLAA Sites'!O134</f>
        <v>8</v>
      </c>
      <c r="J21" s="3">
        <f>'SHLAA Sites'!P134</f>
        <v>11</v>
      </c>
      <c r="K21" s="3">
        <f>'SHLAA Sites'!Q134</f>
        <v>0</v>
      </c>
      <c r="L21" s="3">
        <f>'SHLAA Sites'!R134</f>
        <v>0</v>
      </c>
      <c r="M21" s="3">
        <f>'SHLAA Sites'!S134</f>
        <v>0</v>
      </c>
      <c r="N21" s="3">
        <f>'SHLAA Sites'!T134</f>
        <v>10</v>
      </c>
      <c r="O21" s="3">
        <f>'SHLAA Sites'!U134</f>
        <v>9</v>
      </c>
      <c r="P21" s="3">
        <f>'SHLAA Sites'!V134</f>
        <v>0</v>
      </c>
      <c r="Q21" s="3">
        <f>'SHLAA Sites'!W134</f>
        <v>0</v>
      </c>
      <c r="R21" s="3">
        <v>0</v>
      </c>
      <c r="S21" s="3">
        <v>0</v>
      </c>
      <c r="T21" s="3">
        <v>0</v>
      </c>
      <c r="U21" s="3">
        <v>0</v>
      </c>
      <c r="V21" s="6">
        <f>SUM(C21:U21)</f>
        <v>221</v>
      </c>
    </row>
    <row r="22" spans="1:22" ht="15.5" x14ac:dyDescent="0.35">
      <c r="A22" s="5" t="s">
        <v>28</v>
      </c>
      <c r="B22" s="89"/>
      <c r="C22" s="3">
        <f>'Masterplans &amp; Green Belt '!S5</f>
        <v>0</v>
      </c>
      <c r="D22" s="3">
        <f>'Masterplans &amp; Green Belt '!T5</f>
        <v>0</v>
      </c>
      <c r="E22" s="3">
        <f>'Masterplans &amp; Green Belt '!U5</f>
        <v>0</v>
      </c>
      <c r="F22" s="3">
        <f>'Masterplans &amp; Green Belt '!V5</f>
        <v>0</v>
      </c>
      <c r="G22" s="3">
        <f>'Masterplans &amp; Green Belt '!W5</f>
        <v>176</v>
      </c>
      <c r="H22" s="3">
        <f>'Masterplans &amp; Green Belt '!X5</f>
        <v>360</v>
      </c>
      <c r="I22" s="3">
        <f>'Masterplans &amp; Green Belt '!Y5</f>
        <v>311</v>
      </c>
      <c r="J22" s="3">
        <f>'Masterplans &amp; Green Belt '!Z5</f>
        <v>206</v>
      </c>
      <c r="K22" s="3">
        <f>'Masterplans &amp; Green Belt '!AA5</f>
        <v>32</v>
      </c>
      <c r="L22" s="3">
        <f>'Masterplans &amp; Green Belt '!AB5</f>
        <v>0</v>
      </c>
      <c r="M22" s="3">
        <f>'Masterplans &amp; Green Belt '!AC5</f>
        <v>0</v>
      </c>
      <c r="N22" s="3">
        <f>'Masterplans &amp; Green Belt '!AD5</f>
        <v>0</v>
      </c>
      <c r="O22" s="3">
        <f>'Masterplans &amp; Green Belt '!AE5</f>
        <v>0</v>
      </c>
      <c r="P22" s="3">
        <f>'Masterplans &amp; Green Belt '!AF5</f>
        <v>0</v>
      </c>
      <c r="Q22" s="3">
        <f>'Masterplans &amp; Green Belt '!AG5</f>
        <v>0</v>
      </c>
      <c r="R22" s="3">
        <f>'Masterplans &amp; Green Belt '!AH5</f>
        <v>0</v>
      </c>
      <c r="S22" s="3">
        <f>'Masterplans &amp; Green Belt '!AI5</f>
        <v>0</v>
      </c>
      <c r="T22" s="3">
        <f>'Masterplans &amp; Green Belt '!AJ5</f>
        <v>0</v>
      </c>
      <c r="U22" s="3">
        <f>'Masterplans &amp; Green Belt '!AK5</f>
        <v>0</v>
      </c>
      <c r="V22" s="6">
        <f>SUM(C22:U22)</f>
        <v>1085</v>
      </c>
    </row>
    <row r="23" spans="1:22" x14ac:dyDescent="0.3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</row>
    <row r="24" spans="1:22" ht="18.5" x14ac:dyDescent="0.45">
      <c r="A24" s="136" t="s">
        <v>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</row>
    <row r="25" spans="1:22" ht="15.5" x14ac:dyDescent="0.35">
      <c r="A25" s="5" t="s">
        <v>63</v>
      </c>
      <c r="B25" s="89"/>
      <c r="C25" s="3">
        <f>'SHLAA Sites'!I346</f>
        <v>12</v>
      </c>
      <c r="D25" s="3">
        <f>'SHLAA Sites'!J346</f>
        <v>21</v>
      </c>
      <c r="E25" s="3">
        <f>'SHLAA Sites'!K346</f>
        <v>15</v>
      </c>
      <c r="F25" s="3">
        <f>'SHLAA Sites'!L346</f>
        <v>0</v>
      </c>
      <c r="G25" s="3">
        <f>'SHLAA Sites'!M346</f>
        <v>0</v>
      </c>
      <c r="H25" s="3">
        <f>'SHLAA Sites'!N346</f>
        <v>4</v>
      </c>
      <c r="I25" s="3">
        <f>'SHLAA Sites'!O346</f>
        <v>0</v>
      </c>
      <c r="J25" s="3">
        <f>'SHLAA Sites'!P346</f>
        <v>18</v>
      </c>
      <c r="K25" s="3">
        <f>'SHLAA Sites'!Q346</f>
        <v>1</v>
      </c>
      <c r="L25" s="3">
        <f>'SHLAA Sites'!R346</f>
        <v>0</v>
      </c>
      <c r="M25" s="3">
        <f>'SHLAA Sites'!S346</f>
        <v>2</v>
      </c>
      <c r="N25" s="3">
        <f>'SHLAA Sites'!T346</f>
        <v>9</v>
      </c>
      <c r="O25" s="3">
        <f>'SHLAA Sites'!U346</f>
        <v>11</v>
      </c>
      <c r="P25" s="3">
        <f>'SHLAA Sites'!V346</f>
        <v>0</v>
      </c>
      <c r="Q25" s="3">
        <f>'SHLAA Sites'!W346</f>
        <v>0</v>
      </c>
      <c r="R25" s="3">
        <v>0</v>
      </c>
      <c r="S25" s="3">
        <v>0</v>
      </c>
      <c r="T25" s="3">
        <v>0</v>
      </c>
      <c r="U25" s="3">
        <v>0</v>
      </c>
      <c r="V25" s="6">
        <f>SUM(C25:U25)</f>
        <v>93</v>
      </c>
    </row>
    <row r="26" spans="1:22" x14ac:dyDescent="0.3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</row>
    <row r="27" spans="1:22" ht="18.75" customHeight="1" x14ac:dyDescent="0.45">
      <c r="A27" s="4" t="s">
        <v>64</v>
      </c>
      <c r="B27" s="91"/>
      <c r="C27" s="3">
        <v>76</v>
      </c>
      <c r="D27" s="3">
        <v>76</v>
      </c>
      <c r="E27" s="3">
        <v>76</v>
      </c>
      <c r="F27" s="3">
        <v>76</v>
      </c>
      <c r="G27" s="3">
        <v>76</v>
      </c>
      <c r="H27" s="3">
        <v>76</v>
      </c>
      <c r="I27" s="3">
        <v>76</v>
      </c>
      <c r="J27" s="3">
        <v>76</v>
      </c>
      <c r="K27" s="3">
        <v>76</v>
      </c>
      <c r="L27" s="3">
        <v>76</v>
      </c>
      <c r="M27" s="3">
        <v>76</v>
      </c>
      <c r="N27" s="3">
        <v>76</v>
      </c>
      <c r="O27" s="3">
        <v>76</v>
      </c>
      <c r="P27" s="3">
        <v>76</v>
      </c>
      <c r="Q27" s="3">
        <v>76</v>
      </c>
      <c r="R27" s="3">
        <v>76</v>
      </c>
      <c r="S27" s="3">
        <v>76</v>
      </c>
      <c r="T27" s="3">
        <v>76</v>
      </c>
      <c r="U27" s="3">
        <v>76</v>
      </c>
      <c r="V27" s="6">
        <f>SUM(C27:U27)</f>
        <v>1444</v>
      </c>
    </row>
    <row r="28" spans="1:22" ht="15" customHeight="1" x14ac:dyDescent="0.35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</row>
    <row r="29" spans="1:22" s="84" customFormat="1" ht="23.5" x14ac:dyDescent="0.35">
      <c r="A29" s="82" t="s">
        <v>27</v>
      </c>
      <c r="B29" s="18">
        <v>359</v>
      </c>
      <c r="C29" s="18">
        <f>SUM(C5,C8,C11,C14,C17,C18,C21,C22,C25,C27)</f>
        <v>402</v>
      </c>
      <c r="D29" s="18">
        <f t="shared" ref="D29:U29" si="0">SUM(D5,D8,D11,D14,D17,D18,D21,D22,D25,D27)</f>
        <v>591</v>
      </c>
      <c r="E29" s="18">
        <f t="shared" si="0"/>
        <v>1416</v>
      </c>
      <c r="F29" s="18">
        <f t="shared" si="0"/>
        <v>1367</v>
      </c>
      <c r="G29" s="18">
        <f t="shared" si="0"/>
        <v>1305</v>
      </c>
      <c r="H29" s="18">
        <f t="shared" si="0"/>
        <v>1539</v>
      </c>
      <c r="I29" s="18">
        <f t="shared" si="0"/>
        <v>1432</v>
      </c>
      <c r="J29" s="18">
        <f t="shared" si="0"/>
        <v>1656</v>
      </c>
      <c r="K29" s="18">
        <f t="shared" si="0"/>
        <v>1409</v>
      </c>
      <c r="L29" s="18">
        <f t="shared" si="0"/>
        <v>1580</v>
      </c>
      <c r="M29" s="18">
        <f t="shared" si="0"/>
        <v>1411</v>
      </c>
      <c r="N29" s="18">
        <f t="shared" si="0"/>
        <v>1091</v>
      </c>
      <c r="O29" s="18">
        <f t="shared" si="0"/>
        <v>941</v>
      </c>
      <c r="P29" s="18">
        <f t="shared" si="0"/>
        <v>754</v>
      </c>
      <c r="Q29" s="18">
        <f t="shared" si="0"/>
        <v>615</v>
      </c>
      <c r="R29" s="18">
        <f t="shared" si="0"/>
        <v>884</v>
      </c>
      <c r="S29" s="18">
        <f t="shared" si="0"/>
        <v>856</v>
      </c>
      <c r="T29" s="18">
        <f t="shared" si="0"/>
        <v>578</v>
      </c>
      <c r="U29" s="18">
        <f t="shared" si="0"/>
        <v>460</v>
      </c>
      <c r="V29" s="83">
        <f>SUM(V5,V8,V11:V14,V17,V18,V21:V22,V25,V27)</f>
        <v>20287</v>
      </c>
    </row>
    <row r="30" spans="1:22" s="84" customFormat="1" ht="23.5" x14ac:dyDescent="0.35">
      <c r="A30" s="82" t="s">
        <v>44</v>
      </c>
      <c r="B30" s="139">
        <f>SUM(B29:F29)</f>
        <v>4135</v>
      </c>
      <c r="C30" s="140"/>
      <c r="D30" s="140"/>
      <c r="E30" s="140"/>
      <c r="F30" s="141"/>
      <c r="G30" s="139">
        <f>SUM(G29:K29)</f>
        <v>7341</v>
      </c>
      <c r="H30" s="140"/>
      <c r="I30" s="140"/>
      <c r="J30" s="140"/>
      <c r="K30" s="141"/>
      <c r="L30" s="139">
        <f>SUM(L29:P29)</f>
        <v>5777</v>
      </c>
      <c r="M30" s="140"/>
      <c r="N30" s="140"/>
      <c r="O30" s="140"/>
      <c r="P30" s="141"/>
      <c r="Q30" s="139">
        <f>SUM(Q29:U29)</f>
        <v>3393</v>
      </c>
      <c r="R30" s="140"/>
      <c r="S30" s="140"/>
      <c r="T30" s="140"/>
      <c r="U30" s="141"/>
      <c r="V30" s="115"/>
    </row>
    <row r="31" spans="1:22" ht="18.5" x14ac:dyDescent="0.35">
      <c r="A31" s="82" t="s">
        <v>1034</v>
      </c>
      <c r="B31" s="142">
        <f>B30/5</f>
        <v>827</v>
      </c>
      <c r="C31" s="143"/>
      <c r="D31" s="143"/>
      <c r="E31" s="143"/>
      <c r="F31" s="144"/>
      <c r="G31" s="142">
        <f>G30/5</f>
        <v>1468.2</v>
      </c>
      <c r="H31" s="143"/>
      <c r="I31" s="143"/>
      <c r="J31" s="143"/>
      <c r="K31" s="144"/>
      <c r="L31" s="142">
        <f>L30/5</f>
        <v>1155.4000000000001</v>
      </c>
      <c r="M31" s="143"/>
      <c r="N31" s="143"/>
      <c r="O31" s="143"/>
      <c r="P31" s="144"/>
      <c r="Q31" s="142">
        <f>Q30/5</f>
        <v>678.6</v>
      </c>
      <c r="R31" s="143"/>
      <c r="S31" s="143"/>
      <c r="T31" s="143"/>
      <c r="U31" s="144"/>
    </row>
    <row r="32" spans="1:22" ht="23.5" x14ac:dyDescent="0.55000000000000004">
      <c r="A32" s="10"/>
      <c r="B32" s="10"/>
      <c r="Q32" s="113" t="s">
        <v>959</v>
      </c>
      <c r="V32" s="112">
        <f>+SUM(B29:U29)</f>
        <v>20646</v>
      </c>
    </row>
    <row r="39" spans="1:3" x14ac:dyDescent="0.35">
      <c r="A39" s="1"/>
      <c r="B39" s="1"/>
      <c r="C39" s="19"/>
    </row>
    <row r="41" spans="1:3" ht="18.5" x14ac:dyDescent="0.45">
      <c r="A41" s="10"/>
      <c r="B41" s="10"/>
    </row>
    <row r="43" spans="1:3" x14ac:dyDescent="0.35">
      <c r="A43" s="8"/>
      <c r="B43" s="8"/>
    </row>
    <row r="47" spans="1:3" x14ac:dyDescent="0.35">
      <c r="A47" s="1"/>
      <c r="B47" s="1"/>
      <c r="C47" s="19"/>
    </row>
    <row r="49" spans="1:2" x14ac:dyDescent="0.35">
      <c r="A49" s="1"/>
      <c r="B49" s="1"/>
    </row>
  </sheetData>
  <sheetProtection password="F7F2" sheet="1" objects="1" scenarios="1" selectLockedCells="1" selectUnlockedCells="1"/>
  <mergeCells count="27">
    <mergeCell ref="L2:P2"/>
    <mergeCell ref="A4:V4"/>
    <mergeCell ref="A7:V7"/>
    <mergeCell ref="A10:V10"/>
    <mergeCell ref="A6:V6"/>
    <mergeCell ref="A9:V9"/>
    <mergeCell ref="Q2:U2"/>
    <mergeCell ref="B2:F2"/>
    <mergeCell ref="G2:K2"/>
    <mergeCell ref="B30:F30"/>
    <mergeCell ref="L30:P30"/>
    <mergeCell ref="Q30:U30"/>
    <mergeCell ref="B31:F31"/>
    <mergeCell ref="G30:K30"/>
    <mergeCell ref="G31:K31"/>
    <mergeCell ref="L31:P31"/>
    <mergeCell ref="Q31:U31"/>
    <mergeCell ref="A26:V26"/>
    <mergeCell ref="A28:V28"/>
    <mergeCell ref="A16:V16"/>
    <mergeCell ref="A12:V12"/>
    <mergeCell ref="A13:V13"/>
    <mergeCell ref="A20:V20"/>
    <mergeCell ref="A24:V24"/>
    <mergeCell ref="A15:V15"/>
    <mergeCell ref="A19:V19"/>
    <mergeCell ref="A23:V23"/>
  </mergeCells>
  <pageMargins left="0.7" right="0.7" top="0.75" bottom="0.75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8"/>
  <sheetViews>
    <sheetView zoomScale="80" zoomScaleNormal="80" workbookViewId="0">
      <pane xSplit="2" ySplit="14" topLeftCell="C15" activePane="bottomRight" state="frozen"/>
      <selection pane="topRight" activeCell="C1" sqref="C1"/>
      <selection pane="bottomLeft" activeCell="A10" sqref="A10"/>
      <selection pane="bottomRight" activeCell="C15" sqref="C15"/>
    </sheetView>
  </sheetViews>
  <sheetFormatPr defaultRowHeight="14.5" x14ac:dyDescent="0.35"/>
  <cols>
    <col min="1" max="1" width="70.453125" customWidth="1"/>
    <col min="2" max="2" width="39.54296875" style="12" customWidth="1"/>
    <col min="3" max="3" width="14.453125" style="12" customWidth="1"/>
    <col min="4" max="4" width="10" style="12" customWidth="1"/>
    <col min="5" max="5" width="14.453125" style="12" customWidth="1"/>
    <col min="6" max="14" width="13.7265625" style="12" customWidth="1"/>
    <col min="15" max="15" width="7" style="2" bestFit="1" customWidth="1"/>
    <col min="16" max="16" width="7.7265625" style="2" bestFit="1" customWidth="1"/>
    <col min="17" max="18" width="8.81640625" style="2" bestFit="1" customWidth="1"/>
    <col min="19" max="19" width="10.54296875" style="60" bestFit="1" customWidth="1"/>
    <col min="20" max="20" width="5.81640625" style="60" customWidth="1"/>
    <col min="21" max="21" width="7" style="60" bestFit="1" customWidth="1"/>
    <col min="22" max="23" width="5.81640625" style="60" customWidth="1"/>
    <col min="24" max="24" width="7" style="64" bestFit="1" customWidth="1"/>
    <col min="25" max="28" width="5.81640625" style="64" customWidth="1"/>
    <col min="29" max="33" width="5.81640625" style="67" customWidth="1"/>
    <col min="34" max="38" width="5.81640625" style="69" customWidth="1"/>
    <col min="39" max="39" width="5.81640625" style="103" customWidth="1"/>
    <col min="40" max="40" width="9.1796875" style="19"/>
    <col min="41" max="41" width="27.54296875" style="2" customWidth="1"/>
    <col min="42" max="42" width="27.54296875" style="12" customWidth="1"/>
  </cols>
  <sheetData>
    <row r="1" spans="1:51" x14ac:dyDescent="0.35">
      <c r="AQ1" s="1"/>
      <c r="AR1" s="1"/>
      <c r="AS1" s="1"/>
      <c r="AT1" s="1"/>
      <c r="AU1" s="1"/>
      <c r="AV1" s="1"/>
      <c r="AW1" s="1"/>
      <c r="AX1" s="1"/>
      <c r="AY1" s="1"/>
    </row>
    <row r="2" spans="1:51" ht="18.5" x14ac:dyDescent="0.45">
      <c r="C2" s="153" t="s">
        <v>409</v>
      </c>
      <c r="D2" s="153"/>
      <c r="E2" s="153"/>
      <c r="F2" s="153"/>
      <c r="G2" s="153" t="s">
        <v>418</v>
      </c>
      <c r="H2" s="153"/>
      <c r="I2" s="153"/>
      <c r="J2" s="153"/>
      <c r="K2" s="153"/>
      <c r="L2" s="153"/>
      <c r="M2" s="43"/>
      <c r="N2" s="43"/>
      <c r="O2" s="152" t="s">
        <v>67</v>
      </c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04"/>
      <c r="AQ2" s="1"/>
      <c r="AR2" s="1"/>
      <c r="AS2" s="1"/>
      <c r="AT2" s="1"/>
      <c r="AU2" s="1"/>
      <c r="AV2" s="1"/>
      <c r="AW2" s="1"/>
      <c r="AX2" s="1"/>
      <c r="AY2" s="1"/>
    </row>
    <row r="3" spans="1:51" ht="60.75" customHeight="1" x14ac:dyDescent="0.35">
      <c r="A3" s="23" t="s">
        <v>411</v>
      </c>
      <c r="B3" s="36" t="s">
        <v>410</v>
      </c>
      <c r="C3" s="35" t="s">
        <v>396</v>
      </c>
      <c r="D3" s="33" t="s">
        <v>398</v>
      </c>
      <c r="E3" s="33" t="s">
        <v>397</v>
      </c>
      <c r="F3" s="33" t="s">
        <v>399</v>
      </c>
      <c r="G3" s="33" t="s">
        <v>412</v>
      </c>
      <c r="H3" s="33" t="s">
        <v>415</v>
      </c>
      <c r="I3" s="33" t="s">
        <v>413</v>
      </c>
      <c r="J3" s="33" t="s">
        <v>416</v>
      </c>
      <c r="K3" s="33" t="s">
        <v>414</v>
      </c>
      <c r="L3" s="33" t="s">
        <v>417</v>
      </c>
      <c r="M3" s="33" t="s">
        <v>423</v>
      </c>
      <c r="N3" s="33" t="s">
        <v>424</v>
      </c>
      <c r="O3" s="155" t="s">
        <v>390</v>
      </c>
      <c r="P3" s="155"/>
      <c r="Q3" s="155"/>
      <c r="R3" s="155"/>
      <c r="S3" s="155" t="s">
        <v>391</v>
      </c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05"/>
      <c r="AO3" s="22" t="s">
        <v>914</v>
      </c>
      <c r="AP3" s="22" t="s">
        <v>1038</v>
      </c>
      <c r="AQ3" s="1"/>
      <c r="AR3" s="1"/>
      <c r="AS3" s="1"/>
      <c r="AT3" s="1"/>
      <c r="AU3" s="1"/>
      <c r="AV3" s="1"/>
      <c r="AW3" s="1"/>
      <c r="AX3" s="1"/>
      <c r="AY3" s="1"/>
    </row>
    <row r="4" spans="1:51" ht="18.5" x14ac:dyDescent="0.45">
      <c r="A4" s="10" t="s">
        <v>407</v>
      </c>
      <c r="B4" s="28"/>
      <c r="C4" s="27"/>
      <c r="D4" s="27"/>
      <c r="E4" s="27"/>
      <c r="F4" s="27"/>
      <c r="G4" s="34"/>
      <c r="H4" s="34"/>
      <c r="I4" s="34"/>
      <c r="J4" s="34"/>
      <c r="K4" s="34"/>
      <c r="L4" s="34"/>
      <c r="M4" s="42"/>
      <c r="N4" s="42"/>
      <c r="O4" s="56" t="s">
        <v>85</v>
      </c>
      <c r="P4" s="57" t="s">
        <v>86</v>
      </c>
      <c r="Q4" s="58" t="s">
        <v>87</v>
      </c>
      <c r="R4" s="59" t="s">
        <v>88</v>
      </c>
      <c r="S4" s="62" t="s">
        <v>65</v>
      </c>
      <c r="T4" s="62" t="s">
        <v>66</v>
      </c>
      <c r="U4" s="62" t="s">
        <v>68</v>
      </c>
      <c r="V4" s="62" t="s">
        <v>69</v>
      </c>
      <c r="W4" s="62" t="s">
        <v>70</v>
      </c>
      <c r="X4" s="65" t="s">
        <v>71</v>
      </c>
      <c r="Y4" s="65" t="s">
        <v>72</v>
      </c>
      <c r="Z4" s="65" t="s">
        <v>73</v>
      </c>
      <c r="AA4" s="65" t="s">
        <v>74</v>
      </c>
      <c r="AB4" s="65" t="s">
        <v>75</v>
      </c>
      <c r="AC4" s="68" t="s">
        <v>76</v>
      </c>
      <c r="AD4" s="68" t="s">
        <v>77</v>
      </c>
      <c r="AE4" s="68" t="s">
        <v>78</v>
      </c>
      <c r="AF4" s="68" t="s">
        <v>79</v>
      </c>
      <c r="AG4" s="68" t="s">
        <v>80</v>
      </c>
      <c r="AH4" s="70" t="s">
        <v>81</v>
      </c>
      <c r="AI4" s="70" t="s">
        <v>82</v>
      </c>
      <c r="AJ4" s="70" t="s">
        <v>83</v>
      </c>
      <c r="AK4" s="70" t="s">
        <v>84</v>
      </c>
      <c r="AL4" s="70" t="s">
        <v>420</v>
      </c>
      <c r="AM4" s="106" t="s">
        <v>930</v>
      </c>
      <c r="AN4" s="19" t="s">
        <v>44</v>
      </c>
      <c r="AQ4" s="1"/>
      <c r="AR4" s="1"/>
      <c r="AS4" s="1"/>
      <c r="AT4" s="1"/>
      <c r="AU4" s="1"/>
      <c r="AV4" s="1"/>
      <c r="AW4" s="1"/>
      <c r="AX4" s="1"/>
      <c r="AY4" s="1"/>
    </row>
    <row r="5" spans="1:51" x14ac:dyDescent="0.35">
      <c r="A5" t="s">
        <v>1037</v>
      </c>
      <c r="O5" s="2">
        <f>SUM(S5:W5)</f>
        <v>176</v>
      </c>
      <c r="P5" s="2">
        <f>SUM(X5:AB5)</f>
        <v>909</v>
      </c>
      <c r="Q5" s="2">
        <f>SUM(AC5:AG5)</f>
        <v>0</v>
      </c>
      <c r="R5" s="2">
        <f t="shared" ref="R5:R11" si="0">SUM(AH5:AL5)</f>
        <v>0</v>
      </c>
      <c r="S5" s="60">
        <v>0</v>
      </c>
      <c r="T5" s="60">
        <v>0</v>
      </c>
      <c r="U5" s="60">
        <v>0</v>
      </c>
      <c r="V5" s="60">
        <v>0</v>
      </c>
      <c r="W5" s="60">
        <v>176</v>
      </c>
      <c r="X5" s="64">
        <v>360</v>
      </c>
      <c r="Y5" s="64">
        <v>311</v>
      </c>
      <c r="Z5" s="64">
        <v>206</v>
      </c>
      <c r="AA5" s="64">
        <v>32</v>
      </c>
      <c r="AB5" s="64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9">
        <v>0</v>
      </c>
      <c r="AI5" s="69">
        <v>0</v>
      </c>
      <c r="AJ5" s="69">
        <v>0</v>
      </c>
      <c r="AK5" s="69">
        <v>0</v>
      </c>
      <c r="AL5" s="69">
        <v>0</v>
      </c>
      <c r="AN5" s="19">
        <f t="shared" ref="AN5:AN11" si="1">SUM(S5:AL5)</f>
        <v>1085</v>
      </c>
      <c r="AQ5" s="1"/>
      <c r="AR5" s="1"/>
      <c r="AS5" s="1"/>
      <c r="AT5" s="1"/>
      <c r="AU5" s="1"/>
      <c r="AV5" s="1"/>
      <c r="AW5" s="1"/>
      <c r="AX5" s="1"/>
      <c r="AY5" s="1"/>
    </row>
    <row r="6" spans="1:51" s="79" customFormat="1" x14ac:dyDescent="0.35">
      <c r="A6" s="79" t="s">
        <v>954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>
        <f t="shared" ref="O6:O11" si="2">SUM(S6:W6)</f>
        <v>71</v>
      </c>
      <c r="P6" s="2">
        <f t="shared" ref="P6:P11" si="3">SUM(X6:AB6)</f>
        <v>359</v>
      </c>
      <c r="Q6" s="2">
        <f t="shared" ref="Q6:Q11" si="4">SUM(AC6:AG6)</f>
        <v>0</v>
      </c>
      <c r="R6" s="2">
        <f t="shared" si="0"/>
        <v>0</v>
      </c>
      <c r="S6" s="60"/>
      <c r="T6" s="60"/>
      <c r="U6" s="60"/>
      <c r="V6" s="60"/>
      <c r="W6" s="60">
        <v>71</v>
      </c>
      <c r="X6" s="64">
        <v>145</v>
      </c>
      <c r="Y6" s="64">
        <v>108</v>
      </c>
      <c r="Z6" s="64">
        <v>90</v>
      </c>
      <c r="AA6" s="64">
        <v>16</v>
      </c>
      <c r="AB6" s="64"/>
      <c r="AC6" s="67"/>
      <c r="AD6" s="67"/>
      <c r="AE6" s="67"/>
      <c r="AF6" s="67"/>
      <c r="AG6" s="67"/>
      <c r="AH6" s="69"/>
      <c r="AI6" s="69"/>
      <c r="AJ6" s="69"/>
      <c r="AK6" s="69"/>
      <c r="AL6" s="69"/>
      <c r="AM6" s="103"/>
      <c r="AN6" s="19">
        <f t="shared" si="1"/>
        <v>430</v>
      </c>
      <c r="AO6" s="2" t="s">
        <v>918</v>
      </c>
      <c r="AP6" s="12">
        <v>10</v>
      </c>
      <c r="AQ6" s="1"/>
      <c r="AR6" s="1"/>
      <c r="AS6" s="1"/>
      <c r="AT6" s="1"/>
      <c r="AU6" s="1"/>
      <c r="AV6" s="1"/>
      <c r="AW6" s="1"/>
      <c r="AX6" s="1"/>
      <c r="AY6" s="1"/>
    </row>
    <row r="7" spans="1:51" s="79" customFormat="1" x14ac:dyDescent="0.35">
      <c r="A7" s="79" t="s">
        <v>953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">
        <f t="shared" si="2"/>
        <v>27</v>
      </c>
      <c r="P7" s="2">
        <f t="shared" si="3"/>
        <v>173</v>
      </c>
      <c r="Q7" s="2">
        <f t="shared" si="4"/>
        <v>0</v>
      </c>
      <c r="R7" s="2">
        <f t="shared" si="0"/>
        <v>0</v>
      </c>
      <c r="S7" s="60"/>
      <c r="T7" s="60"/>
      <c r="U7" s="60"/>
      <c r="V7" s="60"/>
      <c r="W7" s="60">
        <v>27</v>
      </c>
      <c r="X7" s="64">
        <v>55</v>
      </c>
      <c r="Y7" s="64">
        <v>55</v>
      </c>
      <c r="Z7" s="64">
        <v>55</v>
      </c>
      <c r="AA7" s="64">
        <v>8</v>
      </c>
      <c r="AB7" s="64"/>
      <c r="AC7" s="67"/>
      <c r="AD7" s="67"/>
      <c r="AE7" s="67"/>
      <c r="AF7" s="67"/>
      <c r="AG7" s="67"/>
      <c r="AH7" s="69"/>
      <c r="AI7" s="69"/>
      <c r="AJ7" s="69"/>
      <c r="AK7" s="69"/>
      <c r="AL7" s="69"/>
      <c r="AM7" s="103"/>
      <c r="AN7" s="19">
        <f t="shared" si="1"/>
        <v>200</v>
      </c>
      <c r="AO7" s="2" t="s">
        <v>916</v>
      </c>
      <c r="AP7" s="12">
        <v>7</v>
      </c>
      <c r="AQ7" s="1"/>
      <c r="AR7" s="1"/>
      <c r="AS7" s="1"/>
      <c r="AT7" s="1"/>
      <c r="AU7" s="1"/>
      <c r="AV7" s="1"/>
      <c r="AW7" s="1"/>
      <c r="AX7" s="1"/>
      <c r="AY7" s="1"/>
    </row>
    <row r="8" spans="1:51" s="79" customFormat="1" x14ac:dyDescent="0.35">
      <c r="A8" s="79" t="s">
        <v>952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">
        <f t="shared" si="2"/>
        <v>27</v>
      </c>
      <c r="P8" s="2">
        <f t="shared" si="3"/>
        <v>133</v>
      </c>
      <c r="Q8" s="2">
        <f t="shared" si="4"/>
        <v>0</v>
      </c>
      <c r="R8" s="2">
        <f t="shared" si="0"/>
        <v>0</v>
      </c>
      <c r="S8" s="60"/>
      <c r="T8" s="60"/>
      <c r="U8" s="60"/>
      <c r="V8" s="60"/>
      <c r="W8" s="60">
        <v>27</v>
      </c>
      <c r="X8" s="64">
        <v>55</v>
      </c>
      <c r="Y8" s="64">
        <v>55</v>
      </c>
      <c r="Z8" s="64">
        <v>23</v>
      </c>
      <c r="AA8" s="64"/>
      <c r="AB8" s="64"/>
      <c r="AC8" s="67"/>
      <c r="AD8" s="67"/>
      <c r="AE8" s="67"/>
      <c r="AF8" s="67"/>
      <c r="AG8" s="67"/>
      <c r="AH8" s="69"/>
      <c r="AI8" s="69"/>
      <c r="AJ8" s="69"/>
      <c r="AK8" s="69"/>
      <c r="AL8" s="69"/>
      <c r="AM8" s="103"/>
      <c r="AN8" s="19">
        <f t="shared" si="1"/>
        <v>160</v>
      </c>
      <c r="AO8" s="2" t="s">
        <v>915</v>
      </c>
      <c r="AP8" s="12">
        <v>8</v>
      </c>
      <c r="AQ8" s="1"/>
      <c r="AR8" s="1"/>
      <c r="AS8" s="1"/>
      <c r="AT8" s="1"/>
      <c r="AU8" s="1"/>
      <c r="AV8" s="1"/>
      <c r="AW8" s="1"/>
      <c r="AX8" s="1"/>
      <c r="AY8" s="1"/>
    </row>
    <row r="9" spans="1:51" s="79" customFormat="1" x14ac:dyDescent="0.35">
      <c r="A9" s="79" t="s">
        <v>951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>
        <f t="shared" si="2"/>
        <v>17</v>
      </c>
      <c r="P9" s="2">
        <f t="shared" si="3"/>
        <v>113</v>
      </c>
      <c r="Q9" s="2">
        <f t="shared" si="4"/>
        <v>0</v>
      </c>
      <c r="R9" s="2">
        <f t="shared" si="0"/>
        <v>0</v>
      </c>
      <c r="S9" s="60"/>
      <c r="T9" s="60"/>
      <c r="U9" s="60"/>
      <c r="V9" s="60"/>
      <c r="W9" s="60">
        <v>17</v>
      </c>
      <c r="X9" s="64">
        <v>35</v>
      </c>
      <c r="Y9" s="64">
        <v>35</v>
      </c>
      <c r="Z9" s="64">
        <v>35</v>
      </c>
      <c r="AA9" s="64">
        <v>8</v>
      </c>
      <c r="AB9" s="64"/>
      <c r="AC9" s="67"/>
      <c r="AD9" s="67"/>
      <c r="AE9" s="67"/>
      <c r="AF9" s="67"/>
      <c r="AG9" s="67"/>
      <c r="AH9" s="69"/>
      <c r="AI9" s="69"/>
      <c r="AJ9" s="69"/>
      <c r="AK9" s="69"/>
      <c r="AL9" s="69"/>
      <c r="AM9" s="103"/>
      <c r="AN9" s="19">
        <f t="shared" si="1"/>
        <v>130</v>
      </c>
      <c r="AO9" s="2" t="s">
        <v>915</v>
      </c>
      <c r="AP9" s="12">
        <v>8</v>
      </c>
      <c r="AQ9" s="1"/>
      <c r="AR9" s="1"/>
      <c r="AS9" s="1"/>
      <c r="AT9" s="1"/>
      <c r="AU9" s="1"/>
      <c r="AV9" s="1"/>
      <c r="AW9" s="1"/>
      <c r="AX9" s="1"/>
      <c r="AY9" s="1"/>
    </row>
    <row r="10" spans="1:51" s="79" customFormat="1" x14ac:dyDescent="0.35">
      <c r="A10" s="79" t="s">
        <v>950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>
        <f t="shared" si="2"/>
        <v>17</v>
      </c>
      <c r="P10" s="2">
        <f t="shared" si="3"/>
        <v>58</v>
      </c>
      <c r="Q10" s="2">
        <f t="shared" si="4"/>
        <v>0</v>
      </c>
      <c r="R10" s="2">
        <f t="shared" si="0"/>
        <v>0</v>
      </c>
      <c r="S10" s="60"/>
      <c r="T10" s="60"/>
      <c r="U10" s="60"/>
      <c r="V10" s="60"/>
      <c r="W10" s="60">
        <v>17</v>
      </c>
      <c r="X10" s="64">
        <v>35</v>
      </c>
      <c r="Y10" s="64">
        <v>23</v>
      </c>
      <c r="Z10" s="64"/>
      <c r="AA10" s="64"/>
      <c r="AB10" s="64"/>
      <c r="AC10" s="67"/>
      <c r="AD10" s="67"/>
      <c r="AE10" s="67"/>
      <c r="AF10" s="67"/>
      <c r="AG10" s="67"/>
      <c r="AH10" s="69"/>
      <c r="AI10" s="69"/>
      <c r="AJ10" s="69"/>
      <c r="AK10" s="69"/>
      <c r="AL10" s="69"/>
      <c r="AM10" s="103"/>
      <c r="AN10" s="19">
        <f t="shared" si="1"/>
        <v>75</v>
      </c>
      <c r="AO10" s="2" t="s">
        <v>916</v>
      </c>
      <c r="AP10" s="12">
        <v>7</v>
      </c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35">
      <c r="A11" t="s">
        <v>949</v>
      </c>
      <c r="O11" s="2">
        <f t="shared" si="2"/>
        <v>17</v>
      </c>
      <c r="P11" s="2">
        <f t="shared" si="3"/>
        <v>73</v>
      </c>
      <c r="Q11" s="2">
        <f t="shared" si="4"/>
        <v>0</v>
      </c>
      <c r="R11" s="2">
        <f t="shared" si="0"/>
        <v>0</v>
      </c>
      <c r="W11" s="60">
        <v>17</v>
      </c>
      <c r="X11" s="64">
        <v>35</v>
      </c>
      <c r="Y11" s="64">
        <v>35</v>
      </c>
      <c r="Z11" s="64">
        <v>3</v>
      </c>
      <c r="AN11" s="19">
        <f t="shared" si="1"/>
        <v>90</v>
      </c>
      <c r="AO11" s="2" t="s">
        <v>916</v>
      </c>
      <c r="AP11" s="12">
        <v>7</v>
      </c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35"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8.5" x14ac:dyDescent="0.45">
      <c r="A13" s="10" t="s">
        <v>31</v>
      </c>
      <c r="B13" s="28"/>
      <c r="C13" s="27"/>
      <c r="D13" s="27"/>
      <c r="E13" s="27"/>
      <c r="F13" s="27"/>
      <c r="G13" s="34"/>
      <c r="H13" s="34"/>
      <c r="I13" s="34"/>
      <c r="J13" s="34"/>
      <c r="K13" s="34"/>
      <c r="L13" s="34"/>
      <c r="M13" s="42"/>
      <c r="N13" s="42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35">
      <c r="A14" s="1" t="s">
        <v>33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S14" s="62" t="s">
        <v>65</v>
      </c>
      <c r="T14" s="62" t="s">
        <v>66</v>
      </c>
      <c r="U14" s="62" t="s">
        <v>68</v>
      </c>
      <c r="V14" s="62" t="s">
        <v>69</v>
      </c>
      <c r="W14" s="62" t="s">
        <v>70</v>
      </c>
      <c r="X14" s="65" t="s">
        <v>71</v>
      </c>
      <c r="Y14" s="65" t="s">
        <v>72</v>
      </c>
      <c r="Z14" s="65" t="s">
        <v>73</v>
      </c>
      <c r="AA14" s="65" t="s">
        <v>74</v>
      </c>
      <c r="AB14" s="65" t="s">
        <v>75</v>
      </c>
      <c r="AC14" s="68" t="s">
        <v>76</v>
      </c>
      <c r="AD14" s="68" t="s">
        <v>77</v>
      </c>
      <c r="AE14" s="68" t="s">
        <v>78</v>
      </c>
      <c r="AF14" s="68" t="s">
        <v>79</v>
      </c>
      <c r="AG14" s="68" t="s">
        <v>80</v>
      </c>
      <c r="AH14" s="70" t="s">
        <v>81</v>
      </c>
      <c r="AI14" s="70" t="s">
        <v>82</v>
      </c>
      <c r="AJ14" s="70" t="s">
        <v>83</v>
      </c>
      <c r="AK14" s="70" t="s">
        <v>84</v>
      </c>
      <c r="AL14" s="70" t="s">
        <v>420</v>
      </c>
      <c r="AM14" s="106" t="s">
        <v>930</v>
      </c>
      <c r="AN14" s="19" t="s">
        <v>44</v>
      </c>
    </row>
    <row r="15" spans="1:51" x14ac:dyDescent="0.35">
      <c r="A15" s="50" t="s">
        <v>962</v>
      </c>
      <c r="B15" s="51" t="s">
        <v>33</v>
      </c>
      <c r="C15" s="29">
        <v>0.31</v>
      </c>
      <c r="D15" s="29">
        <v>100</v>
      </c>
      <c r="E15" s="29">
        <v>0.31</v>
      </c>
      <c r="F15" s="29">
        <v>0.28000000000000003</v>
      </c>
      <c r="G15" s="37">
        <v>0</v>
      </c>
      <c r="H15" s="29">
        <v>0</v>
      </c>
      <c r="I15" s="37">
        <v>0.17</v>
      </c>
      <c r="J15" s="29">
        <v>8</v>
      </c>
      <c r="K15" s="37">
        <v>0.11</v>
      </c>
      <c r="L15" s="29">
        <v>16</v>
      </c>
      <c r="M15" s="29"/>
      <c r="N15" s="29">
        <v>0</v>
      </c>
      <c r="O15" s="2">
        <f t="shared" ref="O15:O73" si="5">SUM(S15:W15)</f>
        <v>0</v>
      </c>
      <c r="P15" s="2">
        <f t="shared" ref="P15:P73" si="6">SUM(X15:AB15)</f>
        <v>20</v>
      </c>
      <c r="Q15" s="2">
        <f t="shared" ref="Q15:Q73" si="7">SUM(AC15:AG15)</f>
        <v>4</v>
      </c>
      <c r="R15" s="2">
        <f t="shared" ref="R15:R31" si="8">SUM(AH15:AL15)</f>
        <v>0</v>
      </c>
      <c r="AB15" s="64">
        <v>20</v>
      </c>
      <c r="AC15" s="67">
        <v>4</v>
      </c>
      <c r="AN15" s="19">
        <f t="shared" ref="AN15:AN21" si="9">SUM(S15:AL15)</f>
        <v>24</v>
      </c>
      <c r="AO15" s="2" t="s">
        <v>919</v>
      </c>
      <c r="AP15" s="12">
        <v>6</v>
      </c>
    </row>
    <row r="16" spans="1:51" x14ac:dyDescent="0.35">
      <c r="A16" s="50" t="s">
        <v>963</v>
      </c>
      <c r="B16" s="51" t="s">
        <v>33</v>
      </c>
      <c r="C16" s="29">
        <v>0.71</v>
      </c>
      <c r="D16" s="29">
        <v>100</v>
      </c>
      <c r="E16" s="29">
        <v>0.71</v>
      </c>
      <c r="F16" s="29">
        <v>0.64</v>
      </c>
      <c r="G16" s="37">
        <v>0</v>
      </c>
      <c r="H16" s="29">
        <v>0</v>
      </c>
      <c r="I16" s="37">
        <v>0.38</v>
      </c>
      <c r="J16" s="29">
        <v>19</v>
      </c>
      <c r="K16" s="37">
        <v>0.26</v>
      </c>
      <c r="L16" s="29">
        <v>36</v>
      </c>
      <c r="M16" s="29"/>
      <c r="N16" s="29">
        <f t="shared" ref="N16:N22" si="10">M16*275</f>
        <v>0</v>
      </c>
      <c r="O16" s="2">
        <f t="shared" si="5"/>
        <v>0</v>
      </c>
      <c r="P16" s="2">
        <f t="shared" si="6"/>
        <v>35</v>
      </c>
      <c r="Q16" s="2">
        <f t="shared" si="7"/>
        <v>20</v>
      </c>
      <c r="R16" s="2">
        <f t="shared" si="8"/>
        <v>0</v>
      </c>
      <c r="AB16" s="64">
        <v>35</v>
      </c>
      <c r="AC16" s="67">
        <v>20</v>
      </c>
      <c r="AN16" s="19">
        <f t="shared" si="9"/>
        <v>55</v>
      </c>
      <c r="AO16" s="2" t="s">
        <v>919</v>
      </c>
      <c r="AP16" s="12">
        <v>6</v>
      </c>
    </row>
    <row r="17" spans="1:42" x14ac:dyDescent="0.35">
      <c r="A17" s="50" t="s">
        <v>967</v>
      </c>
      <c r="B17" s="51" t="s">
        <v>33</v>
      </c>
      <c r="C17" s="29">
        <v>0.51</v>
      </c>
      <c r="D17" s="29">
        <v>100</v>
      </c>
      <c r="E17" s="29">
        <v>0.51</v>
      </c>
      <c r="F17" s="29">
        <v>0.46</v>
      </c>
      <c r="G17" s="37">
        <v>0.23</v>
      </c>
      <c r="H17" s="29">
        <v>8</v>
      </c>
      <c r="I17" s="37">
        <v>0.23</v>
      </c>
      <c r="J17" s="29">
        <v>11</v>
      </c>
      <c r="K17" s="37">
        <v>0</v>
      </c>
      <c r="L17" s="29">
        <v>0</v>
      </c>
      <c r="M17" s="29"/>
      <c r="N17" s="29">
        <f t="shared" si="10"/>
        <v>0</v>
      </c>
      <c r="O17" s="2">
        <f t="shared" si="5"/>
        <v>0</v>
      </c>
      <c r="P17" s="2">
        <f t="shared" si="6"/>
        <v>0</v>
      </c>
      <c r="Q17" s="2">
        <f t="shared" si="7"/>
        <v>19</v>
      </c>
      <c r="R17" s="2">
        <f t="shared" si="8"/>
        <v>0</v>
      </c>
      <c r="AF17" s="67">
        <v>19</v>
      </c>
      <c r="AN17" s="19">
        <f t="shared" si="9"/>
        <v>19</v>
      </c>
      <c r="AO17" s="2" t="s">
        <v>919</v>
      </c>
      <c r="AP17" s="12">
        <v>6</v>
      </c>
    </row>
    <row r="18" spans="1:42" x14ac:dyDescent="0.35">
      <c r="A18" s="50" t="s">
        <v>968</v>
      </c>
      <c r="B18" s="51" t="s">
        <v>33</v>
      </c>
      <c r="C18" s="29">
        <v>0.45</v>
      </c>
      <c r="D18" s="29">
        <v>100</v>
      </c>
      <c r="E18" s="29">
        <v>0.45</v>
      </c>
      <c r="F18" s="29">
        <v>0.41</v>
      </c>
      <c r="G18" s="37">
        <v>0.2</v>
      </c>
      <c r="H18" s="29">
        <v>7</v>
      </c>
      <c r="I18" s="37">
        <v>0.2</v>
      </c>
      <c r="J18" s="29">
        <v>10</v>
      </c>
      <c r="K18" s="37">
        <v>0</v>
      </c>
      <c r="L18" s="29">
        <v>0</v>
      </c>
      <c r="M18" s="29"/>
      <c r="N18" s="29">
        <f t="shared" si="10"/>
        <v>0</v>
      </c>
      <c r="O18" s="2">
        <f t="shared" si="5"/>
        <v>0</v>
      </c>
      <c r="P18" s="2">
        <f t="shared" si="6"/>
        <v>0</v>
      </c>
      <c r="Q18" s="2">
        <f t="shared" si="7"/>
        <v>17</v>
      </c>
      <c r="R18" s="2">
        <f t="shared" si="8"/>
        <v>0</v>
      </c>
      <c r="AF18" s="67">
        <v>17</v>
      </c>
      <c r="AN18" s="19">
        <f t="shared" si="9"/>
        <v>17</v>
      </c>
      <c r="AO18" s="2" t="s">
        <v>919</v>
      </c>
      <c r="AP18" s="12">
        <v>6</v>
      </c>
    </row>
    <row r="19" spans="1:42" x14ac:dyDescent="0.35">
      <c r="A19" s="50" t="s">
        <v>969</v>
      </c>
      <c r="B19" s="51" t="s">
        <v>33</v>
      </c>
      <c r="C19" s="29">
        <v>0.72</v>
      </c>
      <c r="D19" s="29">
        <v>100</v>
      </c>
      <c r="E19" s="29">
        <v>0.72</v>
      </c>
      <c r="F19" s="29">
        <v>0.65</v>
      </c>
      <c r="G19" s="37">
        <v>0.32</v>
      </c>
      <c r="H19" s="29">
        <v>11</v>
      </c>
      <c r="I19" s="37">
        <v>0.32</v>
      </c>
      <c r="J19" s="29">
        <v>16</v>
      </c>
      <c r="K19" s="37">
        <v>0</v>
      </c>
      <c r="L19" s="29">
        <v>0</v>
      </c>
      <c r="M19" s="29"/>
      <c r="N19" s="29">
        <f t="shared" si="10"/>
        <v>0</v>
      </c>
      <c r="O19" s="2">
        <f t="shared" si="5"/>
        <v>0</v>
      </c>
      <c r="P19" s="2">
        <f t="shared" si="6"/>
        <v>0</v>
      </c>
      <c r="Q19" s="2">
        <f t="shared" si="7"/>
        <v>27</v>
      </c>
      <c r="R19" s="2">
        <f t="shared" si="8"/>
        <v>0</v>
      </c>
      <c r="AE19" s="67">
        <v>20</v>
      </c>
      <c r="AF19" s="67">
        <v>7</v>
      </c>
      <c r="AN19" s="19">
        <f t="shared" si="9"/>
        <v>27</v>
      </c>
      <c r="AO19" s="2" t="s">
        <v>919</v>
      </c>
      <c r="AP19" s="12">
        <v>6</v>
      </c>
    </row>
    <row r="20" spans="1:42" x14ac:dyDescent="0.35">
      <c r="A20" s="50" t="s">
        <v>964</v>
      </c>
      <c r="B20" s="51" t="s">
        <v>33</v>
      </c>
      <c r="C20" s="29">
        <v>0.8</v>
      </c>
      <c r="D20" s="29">
        <v>100</v>
      </c>
      <c r="E20" s="29">
        <v>0.8</v>
      </c>
      <c r="F20" s="29">
        <v>0.72</v>
      </c>
      <c r="G20" s="37">
        <v>0.28999999999999998</v>
      </c>
      <c r="H20" s="29">
        <v>10</v>
      </c>
      <c r="I20" s="37">
        <v>0.28999999999999998</v>
      </c>
      <c r="J20" s="29">
        <v>14</v>
      </c>
      <c r="K20" s="37">
        <v>0.14000000000000001</v>
      </c>
      <c r="L20" s="29">
        <v>20</v>
      </c>
      <c r="M20" s="29"/>
      <c r="N20" s="29">
        <f t="shared" si="10"/>
        <v>0</v>
      </c>
      <c r="O20" s="2">
        <f t="shared" si="5"/>
        <v>0</v>
      </c>
      <c r="P20" s="2">
        <f t="shared" si="6"/>
        <v>20</v>
      </c>
      <c r="Q20" s="2">
        <f t="shared" si="7"/>
        <v>24</v>
      </c>
      <c r="R20" s="2">
        <f t="shared" si="8"/>
        <v>0</v>
      </c>
      <c r="AB20" s="64">
        <v>20</v>
      </c>
      <c r="AC20" s="67">
        <v>20</v>
      </c>
      <c r="AD20" s="67">
        <v>4</v>
      </c>
      <c r="AN20" s="19">
        <f t="shared" si="9"/>
        <v>44</v>
      </c>
      <c r="AO20" s="2" t="s">
        <v>919</v>
      </c>
      <c r="AP20" s="12">
        <v>6</v>
      </c>
    </row>
    <row r="21" spans="1:42" x14ac:dyDescent="0.35">
      <c r="A21" s="50" t="s">
        <v>965</v>
      </c>
      <c r="B21" s="51" t="s">
        <v>33</v>
      </c>
      <c r="C21" s="29">
        <v>1.17</v>
      </c>
      <c r="D21" s="29">
        <v>100</v>
      </c>
      <c r="E21" s="29">
        <v>1.17</v>
      </c>
      <c r="F21" s="29">
        <v>1.05</v>
      </c>
      <c r="G21" s="37">
        <v>0</v>
      </c>
      <c r="H21" s="29">
        <v>0</v>
      </c>
      <c r="I21" s="37">
        <v>0.42</v>
      </c>
      <c r="J21" s="29">
        <v>21</v>
      </c>
      <c r="K21" s="37">
        <v>0.63</v>
      </c>
      <c r="L21" s="29">
        <v>88</v>
      </c>
      <c r="M21" s="29"/>
      <c r="N21" s="29">
        <f t="shared" si="10"/>
        <v>0</v>
      </c>
      <c r="O21" s="2">
        <f t="shared" si="5"/>
        <v>0</v>
      </c>
      <c r="P21" s="2">
        <f t="shared" si="6"/>
        <v>35</v>
      </c>
      <c r="Q21" s="2">
        <f t="shared" si="7"/>
        <v>74</v>
      </c>
      <c r="R21" s="2">
        <f t="shared" si="8"/>
        <v>0</v>
      </c>
      <c r="AB21" s="64">
        <v>35</v>
      </c>
      <c r="AC21" s="67">
        <v>35</v>
      </c>
      <c r="AD21" s="67">
        <v>35</v>
      </c>
      <c r="AE21" s="67">
        <v>4</v>
      </c>
      <c r="AN21" s="19">
        <f t="shared" si="9"/>
        <v>109</v>
      </c>
      <c r="AO21" s="2" t="s">
        <v>919</v>
      </c>
      <c r="AP21" s="12">
        <v>6</v>
      </c>
    </row>
    <row r="22" spans="1:42" x14ac:dyDescent="0.35">
      <c r="A22" s="50" t="s">
        <v>966</v>
      </c>
      <c r="B22" s="51" t="s">
        <v>33</v>
      </c>
      <c r="C22" s="29">
        <v>1.93</v>
      </c>
      <c r="D22" s="29">
        <v>82</v>
      </c>
      <c r="E22" s="29">
        <v>1.59</v>
      </c>
      <c r="F22" s="29">
        <v>1.43</v>
      </c>
      <c r="G22" s="37">
        <v>0</v>
      </c>
      <c r="H22" s="29">
        <v>0</v>
      </c>
      <c r="I22" s="37">
        <v>0</v>
      </c>
      <c r="J22" s="29">
        <v>0</v>
      </c>
      <c r="K22" s="37">
        <v>1.43</v>
      </c>
      <c r="L22" s="29">
        <v>200</v>
      </c>
      <c r="M22" s="29"/>
      <c r="N22" s="29">
        <f t="shared" si="10"/>
        <v>0</v>
      </c>
      <c r="O22" s="2">
        <f t="shared" si="5"/>
        <v>0</v>
      </c>
      <c r="P22" s="2">
        <f t="shared" si="6"/>
        <v>165</v>
      </c>
      <c r="Q22" s="2">
        <f t="shared" si="7"/>
        <v>35</v>
      </c>
      <c r="R22" s="2">
        <f t="shared" si="8"/>
        <v>0</v>
      </c>
      <c r="Z22" s="64">
        <v>55</v>
      </c>
      <c r="AA22" s="64">
        <v>55</v>
      </c>
      <c r="AB22" s="64">
        <v>55</v>
      </c>
      <c r="AC22" s="67">
        <v>35</v>
      </c>
      <c r="AN22" s="19">
        <f t="shared" ref="AN22:AN31" si="11">SUM(S22:AL22)</f>
        <v>200</v>
      </c>
      <c r="AO22" s="2" t="s">
        <v>919</v>
      </c>
      <c r="AP22" s="12">
        <v>6</v>
      </c>
    </row>
    <row r="23" spans="1:42" x14ac:dyDescent="0.35">
      <c r="A23" s="48" t="s">
        <v>970</v>
      </c>
      <c r="B23" s="49" t="s">
        <v>33</v>
      </c>
      <c r="C23" s="154" t="s">
        <v>421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2">
        <f t="shared" si="5"/>
        <v>362</v>
      </c>
      <c r="P23" s="2">
        <f t="shared" si="6"/>
        <v>0</v>
      </c>
      <c r="Q23" s="2">
        <f t="shared" si="7"/>
        <v>0</v>
      </c>
      <c r="R23" s="2">
        <f t="shared" si="8"/>
        <v>0</v>
      </c>
      <c r="U23" s="87">
        <v>134</v>
      </c>
      <c r="V23" s="87"/>
      <c r="W23" s="87">
        <v>228</v>
      </c>
      <c r="X23" s="88"/>
      <c r="AN23" s="19">
        <f t="shared" si="11"/>
        <v>362</v>
      </c>
      <c r="AO23" s="2" t="s">
        <v>919</v>
      </c>
      <c r="AP23" s="12">
        <v>6</v>
      </c>
    </row>
    <row r="24" spans="1:42" x14ac:dyDescent="0.35">
      <c r="A24" s="48" t="s">
        <v>971</v>
      </c>
      <c r="B24" s="49" t="s">
        <v>33</v>
      </c>
      <c r="C24" s="29">
        <v>1.1299999999999999</v>
      </c>
      <c r="D24" s="29">
        <v>50</v>
      </c>
      <c r="E24" s="29">
        <v>0.56999999999999995</v>
      </c>
      <c r="F24" s="29">
        <v>0.51</v>
      </c>
      <c r="G24" s="37">
        <v>0</v>
      </c>
      <c r="H24" s="29">
        <v>0</v>
      </c>
      <c r="I24" s="37">
        <v>0</v>
      </c>
      <c r="J24" s="29">
        <v>0</v>
      </c>
      <c r="K24" s="37">
        <v>0</v>
      </c>
      <c r="L24" s="29">
        <v>0</v>
      </c>
      <c r="M24" s="29">
        <v>0.51</v>
      </c>
      <c r="N24" s="29">
        <f>M24*275</f>
        <v>140.25</v>
      </c>
      <c r="O24" s="86">
        <f t="shared" si="5"/>
        <v>110</v>
      </c>
      <c r="P24" s="86">
        <f t="shared" si="6"/>
        <v>30</v>
      </c>
      <c r="Q24" s="2">
        <f t="shared" si="7"/>
        <v>0</v>
      </c>
      <c r="R24" s="2">
        <f t="shared" si="8"/>
        <v>0</v>
      </c>
      <c r="U24" s="87"/>
      <c r="V24" s="87">
        <v>55</v>
      </c>
      <c r="W24" s="87">
        <v>55</v>
      </c>
      <c r="X24" s="88">
        <v>30</v>
      </c>
      <c r="AN24" s="19">
        <f t="shared" si="11"/>
        <v>140</v>
      </c>
      <c r="AO24" s="2" t="s">
        <v>919</v>
      </c>
      <c r="AP24" s="12">
        <v>6</v>
      </c>
    </row>
    <row r="25" spans="1:42" x14ac:dyDescent="0.35">
      <c r="A25" s="48" t="s">
        <v>972</v>
      </c>
      <c r="B25" s="49" t="s">
        <v>33</v>
      </c>
      <c r="C25" s="29">
        <v>0.31</v>
      </c>
      <c r="D25" s="29">
        <v>50</v>
      </c>
      <c r="E25" s="29">
        <v>0.16</v>
      </c>
      <c r="F25" s="29">
        <v>0.14000000000000001</v>
      </c>
      <c r="G25" s="37">
        <v>0</v>
      </c>
      <c r="H25" s="29">
        <v>0</v>
      </c>
      <c r="I25" s="37">
        <v>0</v>
      </c>
      <c r="J25" s="29">
        <v>0</v>
      </c>
      <c r="K25" s="37">
        <v>0</v>
      </c>
      <c r="L25" s="29">
        <v>0</v>
      </c>
      <c r="M25" s="29">
        <v>0.14000000000000001</v>
      </c>
      <c r="N25" s="29">
        <f t="shared" ref="N25:N86" si="12">M25*275</f>
        <v>38.500000000000007</v>
      </c>
      <c r="O25" s="86">
        <f t="shared" si="5"/>
        <v>38</v>
      </c>
      <c r="P25" s="86">
        <f t="shared" si="6"/>
        <v>0</v>
      </c>
      <c r="Q25" s="2">
        <f t="shared" si="7"/>
        <v>0</v>
      </c>
      <c r="R25" s="2">
        <f t="shared" si="8"/>
        <v>0</v>
      </c>
      <c r="U25" s="87"/>
      <c r="V25" s="87">
        <v>38</v>
      </c>
      <c r="W25" s="87"/>
      <c r="X25" s="88"/>
      <c r="AN25" s="19">
        <f t="shared" si="11"/>
        <v>38</v>
      </c>
      <c r="AO25" s="2" t="s">
        <v>919</v>
      </c>
      <c r="AP25" s="12">
        <v>6</v>
      </c>
    </row>
    <row r="26" spans="1:42" x14ac:dyDescent="0.35">
      <c r="A26" s="48" t="s">
        <v>973</v>
      </c>
      <c r="B26" s="49" t="s">
        <v>33</v>
      </c>
      <c r="C26" s="29">
        <v>0.28000000000000003</v>
      </c>
      <c r="D26" s="29">
        <v>50</v>
      </c>
      <c r="E26" s="29">
        <v>0.14000000000000001</v>
      </c>
      <c r="F26" s="29">
        <v>0.13</v>
      </c>
      <c r="G26" s="37">
        <v>0</v>
      </c>
      <c r="H26" s="29">
        <v>0</v>
      </c>
      <c r="I26" s="37">
        <v>0</v>
      </c>
      <c r="J26" s="29">
        <v>0</v>
      </c>
      <c r="K26" s="37">
        <v>0</v>
      </c>
      <c r="L26" s="29">
        <v>0</v>
      </c>
      <c r="M26" s="29">
        <v>0.13</v>
      </c>
      <c r="N26" s="29">
        <f t="shared" si="12"/>
        <v>35.75</v>
      </c>
      <c r="O26" s="86">
        <f t="shared" si="5"/>
        <v>35</v>
      </c>
      <c r="P26" s="86">
        <f t="shared" si="6"/>
        <v>0</v>
      </c>
      <c r="Q26" s="2">
        <f t="shared" si="7"/>
        <v>0</v>
      </c>
      <c r="R26" s="2">
        <f t="shared" si="8"/>
        <v>0</v>
      </c>
      <c r="U26" s="87"/>
      <c r="V26" s="87">
        <v>35</v>
      </c>
      <c r="W26" s="87"/>
      <c r="X26" s="88"/>
      <c r="AN26" s="19">
        <f t="shared" si="11"/>
        <v>35</v>
      </c>
      <c r="AO26" s="2" t="s">
        <v>919</v>
      </c>
      <c r="AP26" s="12">
        <v>6</v>
      </c>
    </row>
    <row r="27" spans="1:42" x14ac:dyDescent="0.35">
      <c r="A27" s="50" t="s">
        <v>974</v>
      </c>
      <c r="B27" s="51" t="s">
        <v>33</v>
      </c>
      <c r="C27" s="29">
        <v>0.19</v>
      </c>
      <c r="D27" s="29">
        <v>50</v>
      </c>
      <c r="E27" s="29">
        <v>0.1</v>
      </c>
      <c r="F27" s="29">
        <v>0.09</v>
      </c>
      <c r="G27" s="37">
        <v>0</v>
      </c>
      <c r="H27" s="29">
        <v>0</v>
      </c>
      <c r="I27" s="37">
        <v>0</v>
      </c>
      <c r="J27" s="29">
        <v>0</v>
      </c>
      <c r="K27" s="37">
        <v>0</v>
      </c>
      <c r="L27" s="29">
        <v>0</v>
      </c>
      <c r="M27" s="29">
        <v>0.09</v>
      </c>
      <c r="N27" s="29">
        <f t="shared" si="12"/>
        <v>24.75</v>
      </c>
      <c r="O27" s="86">
        <f t="shared" si="5"/>
        <v>0</v>
      </c>
      <c r="P27" s="86">
        <f t="shared" si="6"/>
        <v>24</v>
      </c>
      <c r="Q27" s="2">
        <f t="shared" si="7"/>
        <v>0</v>
      </c>
      <c r="R27" s="2">
        <f t="shared" si="8"/>
        <v>0</v>
      </c>
      <c r="U27" s="87"/>
      <c r="V27" s="87"/>
      <c r="W27" s="87"/>
      <c r="X27" s="88">
        <v>24</v>
      </c>
      <c r="AN27" s="19">
        <f t="shared" si="11"/>
        <v>24</v>
      </c>
      <c r="AO27" s="2" t="s">
        <v>919</v>
      </c>
      <c r="AP27" s="12">
        <v>6</v>
      </c>
    </row>
    <row r="28" spans="1:42" x14ac:dyDescent="0.35">
      <c r="A28" s="50" t="s">
        <v>975</v>
      </c>
      <c r="B28" s="51" t="s">
        <v>33</v>
      </c>
      <c r="C28" s="29">
        <v>1.69</v>
      </c>
      <c r="D28" s="29">
        <v>10</v>
      </c>
      <c r="E28" s="29">
        <v>0.17</v>
      </c>
      <c r="F28" s="29">
        <v>0.15</v>
      </c>
      <c r="G28" s="37">
        <v>0</v>
      </c>
      <c r="H28" s="29">
        <v>0</v>
      </c>
      <c r="I28" s="37">
        <v>0</v>
      </c>
      <c r="J28" s="29">
        <v>0</v>
      </c>
      <c r="K28" s="37">
        <v>0</v>
      </c>
      <c r="L28" s="29">
        <v>0</v>
      </c>
      <c r="M28" s="29">
        <v>0.15</v>
      </c>
      <c r="N28" s="29">
        <f t="shared" si="12"/>
        <v>41.25</v>
      </c>
      <c r="O28" s="86">
        <f t="shared" si="5"/>
        <v>0</v>
      </c>
      <c r="P28" s="86">
        <f t="shared" si="6"/>
        <v>42</v>
      </c>
      <c r="Q28" s="2">
        <f t="shared" si="7"/>
        <v>0</v>
      </c>
      <c r="R28" s="2">
        <f t="shared" si="8"/>
        <v>0</v>
      </c>
      <c r="U28" s="87"/>
      <c r="V28" s="87"/>
      <c r="W28" s="87"/>
      <c r="X28" s="88">
        <v>42</v>
      </c>
      <c r="AN28" s="19">
        <f t="shared" si="11"/>
        <v>42</v>
      </c>
      <c r="AO28" s="2" t="s">
        <v>919</v>
      </c>
      <c r="AP28" s="12">
        <v>6</v>
      </c>
    </row>
    <row r="29" spans="1:42" x14ac:dyDescent="0.35">
      <c r="A29" s="108" t="s">
        <v>977</v>
      </c>
      <c r="B29" s="109" t="s">
        <v>33</v>
      </c>
      <c r="C29" s="29">
        <v>0.61</v>
      </c>
      <c r="D29" s="29">
        <v>75</v>
      </c>
      <c r="E29" s="29">
        <v>0.46</v>
      </c>
      <c r="F29" s="29">
        <v>0.41</v>
      </c>
      <c r="G29" s="37">
        <v>0</v>
      </c>
      <c r="H29" s="29">
        <v>0</v>
      </c>
      <c r="I29" s="37">
        <v>0</v>
      </c>
      <c r="J29" s="29">
        <v>0</v>
      </c>
      <c r="K29" s="37">
        <v>0.41</v>
      </c>
      <c r="L29" s="29">
        <v>58</v>
      </c>
      <c r="M29" s="29"/>
      <c r="N29" s="29">
        <f t="shared" si="12"/>
        <v>0</v>
      </c>
      <c r="O29" s="2">
        <f t="shared" si="5"/>
        <v>0</v>
      </c>
      <c r="P29" s="2">
        <f t="shared" si="6"/>
        <v>0</v>
      </c>
      <c r="Q29" s="2">
        <f t="shared" si="7"/>
        <v>0</v>
      </c>
      <c r="R29" s="2">
        <f t="shared" si="8"/>
        <v>0</v>
      </c>
      <c r="AM29" s="103">
        <v>58</v>
      </c>
      <c r="AN29" s="19">
        <f t="shared" si="11"/>
        <v>0</v>
      </c>
      <c r="AO29" s="2" t="s">
        <v>917</v>
      </c>
    </row>
    <row r="30" spans="1:42" x14ac:dyDescent="0.35">
      <c r="A30" s="44" t="s">
        <v>976</v>
      </c>
      <c r="B30" s="45" t="s">
        <v>33</v>
      </c>
      <c r="C30" s="29">
        <v>0.41</v>
      </c>
      <c r="D30" s="29">
        <v>100</v>
      </c>
      <c r="E30" s="29">
        <v>0.41</v>
      </c>
      <c r="F30" s="29">
        <v>0.37</v>
      </c>
      <c r="G30" s="37">
        <v>0</v>
      </c>
      <c r="H30" s="29">
        <v>0</v>
      </c>
      <c r="I30" s="37">
        <v>0.37</v>
      </c>
      <c r="J30" s="29">
        <v>18</v>
      </c>
      <c r="K30" s="37">
        <v>0</v>
      </c>
      <c r="L30" s="29">
        <v>0</v>
      </c>
      <c r="M30" s="29"/>
      <c r="N30" s="29">
        <f t="shared" si="12"/>
        <v>0</v>
      </c>
      <c r="O30" s="2">
        <f t="shared" si="5"/>
        <v>0</v>
      </c>
      <c r="P30" s="2">
        <f t="shared" si="6"/>
        <v>0</v>
      </c>
      <c r="Q30" s="2">
        <f t="shared" si="7"/>
        <v>18</v>
      </c>
      <c r="R30" s="2">
        <f t="shared" si="8"/>
        <v>0</v>
      </c>
      <c r="AC30" s="67">
        <v>18</v>
      </c>
      <c r="AN30" s="19">
        <f t="shared" si="11"/>
        <v>18</v>
      </c>
      <c r="AO30" s="2" t="s">
        <v>917</v>
      </c>
      <c r="AP30" s="12">
        <v>6</v>
      </c>
    </row>
    <row r="31" spans="1:42" x14ac:dyDescent="0.35">
      <c r="A31" s="108" t="s">
        <v>978</v>
      </c>
      <c r="B31" s="109" t="s">
        <v>33</v>
      </c>
      <c r="C31" s="29">
        <v>0.34</v>
      </c>
      <c r="D31" s="29">
        <v>100</v>
      </c>
      <c r="E31" s="29">
        <v>0.34</v>
      </c>
      <c r="F31" s="29">
        <v>0.31</v>
      </c>
      <c r="G31" s="37">
        <v>0</v>
      </c>
      <c r="H31" s="29">
        <v>0</v>
      </c>
      <c r="I31" s="37">
        <v>0.31</v>
      </c>
      <c r="J31" s="29">
        <v>15</v>
      </c>
      <c r="K31" s="37">
        <v>0</v>
      </c>
      <c r="L31" s="29">
        <v>0</v>
      </c>
      <c r="M31" s="29"/>
      <c r="N31" s="29">
        <f t="shared" si="12"/>
        <v>0</v>
      </c>
      <c r="O31" s="2">
        <f t="shared" si="5"/>
        <v>0</v>
      </c>
      <c r="P31" s="2">
        <f t="shared" si="6"/>
        <v>0</v>
      </c>
      <c r="Q31" s="2">
        <f t="shared" si="7"/>
        <v>0</v>
      </c>
      <c r="R31" s="2">
        <f t="shared" si="8"/>
        <v>0</v>
      </c>
      <c r="AM31" s="103">
        <v>15</v>
      </c>
      <c r="AN31" s="19">
        <f t="shared" si="11"/>
        <v>0</v>
      </c>
      <c r="AO31" s="2" t="s">
        <v>917</v>
      </c>
    </row>
    <row r="32" spans="1:42" x14ac:dyDescent="0.35">
      <c r="A32" s="13" t="s">
        <v>44</v>
      </c>
      <c r="B32" s="29"/>
      <c r="C32" s="29"/>
      <c r="D32" s="29"/>
      <c r="E32" s="29"/>
      <c r="F32" s="29"/>
      <c r="G32" s="37"/>
      <c r="H32" s="29"/>
      <c r="I32" s="37"/>
      <c r="J32" s="29"/>
      <c r="K32" s="37"/>
      <c r="L32" s="29"/>
      <c r="M32" s="29"/>
      <c r="N32" s="29"/>
      <c r="O32" s="76">
        <f t="shared" ref="O32:AL32" si="13">SUM(O15:O28,O30)</f>
        <v>545</v>
      </c>
      <c r="P32" s="76">
        <f t="shared" si="13"/>
        <v>371</v>
      </c>
      <c r="Q32" s="76">
        <f t="shared" si="13"/>
        <v>238</v>
      </c>
      <c r="R32" s="76">
        <f t="shared" si="13"/>
        <v>0</v>
      </c>
      <c r="S32" s="76">
        <f t="shared" si="13"/>
        <v>0</v>
      </c>
      <c r="T32" s="76">
        <f t="shared" si="13"/>
        <v>0</v>
      </c>
      <c r="U32" s="76">
        <f t="shared" si="13"/>
        <v>134</v>
      </c>
      <c r="V32" s="76">
        <f t="shared" si="13"/>
        <v>128</v>
      </c>
      <c r="W32" s="76">
        <f t="shared" si="13"/>
        <v>283</v>
      </c>
      <c r="X32" s="76">
        <f t="shared" si="13"/>
        <v>96</v>
      </c>
      <c r="Y32" s="76">
        <f t="shared" si="13"/>
        <v>0</v>
      </c>
      <c r="Z32" s="76">
        <f t="shared" si="13"/>
        <v>55</v>
      </c>
      <c r="AA32" s="76">
        <f t="shared" si="13"/>
        <v>55</v>
      </c>
      <c r="AB32" s="76">
        <f t="shared" si="13"/>
        <v>165</v>
      </c>
      <c r="AC32" s="76">
        <f t="shared" si="13"/>
        <v>132</v>
      </c>
      <c r="AD32" s="76">
        <f t="shared" si="13"/>
        <v>39</v>
      </c>
      <c r="AE32" s="76">
        <f t="shared" si="13"/>
        <v>24</v>
      </c>
      <c r="AF32" s="76">
        <f t="shared" si="13"/>
        <v>43</v>
      </c>
      <c r="AG32" s="76">
        <f t="shared" si="13"/>
        <v>0</v>
      </c>
      <c r="AH32" s="76">
        <f t="shared" si="13"/>
        <v>0</v>
      </c>
      <c r="AI32" s="76">
        <f t="shared" si="13"/>
        <v>0</v>
      </c>
      <c r="AJ32" s="76">
        <f t="shared" si="13"/>
        <v>0</v>
      </c>
      <c r="AK32" s="76">
        <f t="shared" si="13"/>
        <v>0</v>
      </c>
      <c r="AL32" s="76">
        <f t="shared" si="13"/>
        <v>0</v>
      </c>
      <c r="AM32" s="106"/>
      <c r="AN32" s="76">
        <f>SUM(AN15:AN28,AN30)</f>
        <v>1154</v>
      </c>
    </row>
    <row r="33" spans="1:42" x14ac:dyDescent="0.35">
      <c r="A33" s="13"/>
      <c r="B33" s="29"/>
      <c r="C33" s="29"/>
      <c r="D33" s="29"/>
      <c r="E33" s="29"/>
      <c r="F33" s="29"/>
      <c r="G33" s="37"/>
      <c r="H33" s="29"/>
      <c r="I33" s="37"/>
      <c r="J33" s="29"/>
      <c r="K33" s="37"/>
      <c r="L33" s="29"/>
      <c r="M33" s="29"/>
      <c r="N33" s="29"/>
    </row>
    <row r="34" spans="1:42" x14ac:dyDescent="0.35">
      <c r="A34" s="20" t="s">
        <v>34</v>
      </c>
      <c r="B34" s="30"/>
      <c r="C34" s="30"/>
      <c r="D34" s="30"/>
      <c r="E34" s="30"/>
      <c r="F34" s="30"/>
      <c r="G34" s="38"/>
      <c r="H34" s="30"/>
      <c r="I34" s="38"/>
      <c r="J34" s="30"/>
      <c r="K34" s="38"/>
      <c r="L34" s="30"/>
      <c r="M34" s="30"/>
      <c r="N34" s="29"/>
      <c r="S34" s="62" t="s">
        <v>65</v>
      </c>
      <c r="T34" s="62" t="s">
        <v>66</v>
      </c>
      <c r="U34" s="62" t="s">
        <v>68</v>
      </c>
      <c r="V34" s="62" t="s">
        <v>69</v>
      </c>
      <c r="W34" s="62" t="s">
        <v>70</v>
      </c>
      <c r="X34" s="65" t="s">
        <v>71</v>
      </c>
      <c r="Y34" s="65" t="s">
        <v>72</v>
      </c>
      <c r="Z34" s="65" t="s">
        <v>73</v>
      </c>
      <c r="AA34" s="65" t="s">
        <v>74</v>
      </c>
      <c r="AB34" s="65" t="s">
        <v>75</v>
      </c>
      <c r="AC34" s="68" t="s">
        <v>76</v>
      </c>
      <c r="AD34" s="68" t="s">
        <v>77</v>
      </c>
      <c r="AE34" s="68" t="s">
        <v>78</v>
      </c>
      <c r="AF34" s="68" t="s">
        <v>79</v>
      </c>
      <c r="AG34" s="68" t="s">
        <v>80</v>
      </c>
      <c r="AH34" s="70" t="s">
        <v>81</v>
      </c>
      <c r="AI34" s="70" t="s">
        <v>82</v>
      </c>
      <c r="AJ34" s="70" t="s">
        <v>83</v>
      </c>
      <c r="AK34" s="70" t="s">
        <v>84</v>
      </c>
      <c r="AL34" s="70" t="s">
        <v>420</v>
      </c>
      <c r="AM34" s="106"/>
      <c r="AN34" s="19" t="s">
        <v>44</v>
      </c>
    </row>
    <row r="35" spans="1:42" x14ac:dyDescent="0.35">
      <c r="A35" s="48" t="s">
        <v>979</v>
      </c>
      <c r="B35" s="54" t="s">
        <v>401</v>
      </c>
      <c r="C35" s="29">
        <v>1.65</v>
      </c>
      <c r="D35" s="29">
        <v>30</v>
      </c>
      <c r="E35" s="29">
        <v>0.5</v>
      </c>
      <c r="F35" s="29">
        <v>0.45</v>
      </c>
      <c r="G35" s="37">
        <v>0</v>
      </c>
      <c r="H35" s="29">
        <v>0</v>
      </c>
      <c r="I35" s="37">
        <v>0</v>
      </c>
      <c r="J35" s="29">
        <v>0</v>
      </c>
      <c r="K35" s="37">
        <v>0.45</v>
      </c>
      <c r="L35" s="29">
        <v>62</v>
      </c>
      <c r="M35" s="29"/>
      <c r="N35" s="29"/>
      <c r="O35" s="86">
        <f t="shared" si="5"/>
        <v>62</v>
      </c>
      <c r="P35" s="86">
        <f t="shared" si="6"/>
        <v>0</v>
      </c>
      <c r="Q35" s="86">
        <f t="shared" si="7"/>
        <v>0</v>
      </c>
      <c r="R35" s="86">
        <f>SUM(AH35:AL35)</f>
        <v>0</v>
      </c>
      <c r="S35" s="87"/>
      <c r="T35" s="87"/>
      <c r="U35" s="87"/>
      <c r="V35" s="87">
        <v>35</v>
      </c>
      <c r="W35" s="87">
        <v>27</v>
      </c>
      <c r="X35" s="88"/>
      <c r="Y35" s="88"/>
      <c r="AN35" s="19">
        <f>SUM(S35:AL35)</f>
        <v>62</v>
      </c>
      <c r="AO35" s="2" t="s">
        <v>919</v>
      </c>
      <c r="AP35" s="12">
        <v>6</v>
      </c>
    </row>
    <row r="36" spans="1:42" x14ac:dyDescent="0.35">
      <c r="A36" s="48" t="s">
        <v>980</v>
      </c>
      <c r="B36" s="54" t="s">
        <v>401</v>
      </c>
      <c r="C36" s="29">
        <v>0.84</v>
      </c>
      <c r="D36" s="29">
        <v>50</v>
      </c>
      <c r="E36" s="29">
        <v>0.42</v>
      </c>
      <c r="F36" s="29">
        <v>0.38</v>
      </c>
      <c r="G36" s="37">
        <v>0</v>
      </c>
      <c r="H36" s="29">
        <v>0</v>
      </c>
      <c r="I36" s="37">
        <v>0</v>
      </c>
      <c r="J36" s="29">
        <v>0</v>
      </c>
      <c r="K36" s="37">
        <v>0.38</v>
      </c>
      <c r="L36" s="29">
        <v>53</v>
      </c>
      <c r="M36" s="29"/>
      <c r="N36" s="29"/>
      <c r="O36" s="86">
        <f t="shared" si="5"/>
        <v>53</v>
      </c>
      <c r="P36" s="86">
        <f t="shared" si="6"/>
        <v>0</v>
      </c>
      <c r="Q36" s="86">
        <f t="shared" si="7"/>
        <v>0</v>
      </c>
      <c r="R36" s="86">
        <f>SUM(AH36:AL36)</f>
        <v>0</v>
      </c>
      <c r="S36" s="87"/>
      <c r="T36" s="87"/>
      <c r="U36" s="87"/>
      <c r="V36" s="87">
        <v>35</v>
      </c>
      <c r="W36" s="87">
        <v>18</v>
      </c>
      <c r="X36" s="88"/>
      <c r="Y36" s="88"/>
      <c r="AN36" s="19">
        <f t="shared" ref="AN36:AN38" si="14">SUM(S36:AL36)</f>
        <v>53</v>
      </c>
      <c r="AO36" s="2" t="s">
        <v>919</v>
      </c>
      <c r="AP36" s="12">
        <v>6</v>
      </c>
    </row>
    <row r="37" spans="1:42" x14ac:dyDescent="0.35">
      <c r="A37" s="50" t="s">
        <v>981</v>
      </c>
      <c r="B37" s="53" t="s">
        <v>401</v>
      </c>
      <c r="C37" s="29">
        <v>0.61</v>
      </c>
      <c r="D37" s="29">
        <v>50</v>
      </c>
      <c r="E37" s="29">
        <v>0.31</v>
      </c>
      <c r="F37" s="29">
        <v>0.27</v>
      </c>
      <c r="G37" s="37">
        <v>0</v>
      </c>
      <c r="H37" s="29">
        <v>0</v>
      </c>
      <c r="I37" s="37">
        <v>0</v>
      </c>
      <c r="J37" s="29">
        <v>0</v>
      </c>
      <c r="K37" s="37">
        <v>0.27</v>
      </c>
      <c r="L37" s="29">
        <v>38</v>
      </c>
      <c r="M37" s="29"/>
      <c r="N37" s="29"/>
      <c r="O37" s="86">
        <f t="shared" si="5"/>
        <v>0</v>
      </c>
      <c r="P37" s="86">
        <f t="shared" si="6"/>
        <v>38</v>
      </c>
      <c r="Q37" s="86">
        <f t="shared" si="7"/>
        <v>0</v>
      </c>
      <c r="R37" s="86">
        <f>SUM(AH37:AL37)</f>
        <v>0</v>
      </c>
      <c r="S37" s="87"/>
      <c r="T37" s="87"/>
      <c r="U37" s="87"/>
      <c r="V37" s="87"/>
      <c r="W37" s="87"/>
      <c r="X37" s="88">
        <v>20</v>
      </c>
      <c r="Y37" s="88">
        <v>18</v>
      </c>
      <c r="AN37" s="19">
        <f t="shared" si="14"/>
        <v>38</v>
      </c>
      <c r="AO37" s="2" t="s">
        <v>919</v>
      </c>
      <c r="AP37" s="12">
        <v>6</v>
      </c>
    </row>
    <row r="38" spans="1:42" x14ac:dyDescent="0.35">
      <c r="A38" s="50" t="s">
        <v>982</v>
      </c>
      <c r="B38" s="53" t="s">
        <v>401</v>
      </c>
      <c r="C38" s="29">
        <v>0.39</v>
      </c>
      <c r="D38" s="29">
        <v>50</v>
      </c>
      <c r="E38" s="29">
        <v>0.2</v>
      </c>
      <c r="F38" s="29">
        <v>0.18</v>
      </c>
      <c r="G38" s="37">
        <v>0</v>
      </c>
      <c r="H38" s="29">
        <v>0</v>
      </c>
      <c r="I38" s="37">
        <v>0</v>
      </c>
      <c r="J38" s="29">
        <v>0</v>
      </c>
      <c r="K38" s="37">
        <v>0.18</v>
      </c>
      <c r="L38" s="29">
        <v>25</v>
      </c>
      <c r="M38" s="29"/>
      <c r="N38" s="29"/>
      <c r="O38" s="86">
        <f t="shared" si="5"/>
        <v>0</v>
      </c>
      <c r="P38" s="86">
        <f t="shared" si="6"/>
        <v>25</v>
      </c>
      <c r="Q38" s="86">
        <f t="shared" si="7"/>
        <v>0</v>
      </c>
      <c r="R38" s="86">
        <f>SUM(AH38:AL38)</f>
        <v>0</v>
      </c>
      <c r="S38" s="87"/>
      <c r="T38" s="87"/>
      <c r="U38" s="87"/>
      <c r="V38" s="87"/>
      <c r="W38" s="87"/>
      <c r="X38" s="88">
        <v>20</v>
      </c>
      <c r="Y38" s="88">
        <v>5</v>
      </c>
      <c r="AN38" s="19">
        <f t="shared" si="14"/>
        <v>25</v>
      </c>
      <c r="AO38" s="2" t="s">
        <v>919</v>
      </c>
      <c r="AP38" s="12">
        <v>6</v>
      </c>
    </row>
    <row r="39" spans="1:42" x14ac:dyDescent="0.35">
      <c r="A39" s="13" t="s">
        <v>44</v>
      </c>
      <c r="B39" s="122"/>
      <c r="C39" s="29"/>
      <c r="D39" s="29"/>
      <c r="E39" s="29"/>
      <c r="F39" s="29"/>
      <c r="G39" s="37"/>
      <c r="H39" s="29"/>
      <c r="I39" s="37"/>
      <c r="J39" s="29"/>
      <c r="K39" s="37"/>
      <c r="L39" s="29"/>
      <c r="M39" s="29"/>
      <c r="N39" s="29"/>
      <c r="O39" s="85">
        <f t="shared" ref="O39:R39" si="15">SUM(O35:O38)</f>
        <v>115</v>
      </c>
      <c r="P39" s="85">
        <f t="shared" si="15"/>
        <v>63</v>
      </c>
      <c r="Q39" s="85">
        <f t="shared" si="15"/>
        <v>0</v>
      </c>
      <c r="R39" s="85">
        <f t="shared" si="15"/>
        <v>0</v>
      </c>
      <c r="S39" s="85">
        <f>SUM(S35:S38)</f>
        <v>0</v>
      </c>
      <c r="T39" s="85">
        <f t="shared" ref="T39:AN39" si="16">SUM(T35:T38)</f>
        <v>0</v>
      </c>
      <c r="U39" s="85">
        <f t="shared" si="16"/>
        <v>0</v>
      </c>
      <c r="V39" s="85">
        <f t="shared" si="16"/>
        <v>70</v>
      </c>
      <c r="W39" s="85">
        <f t="shared" si="16"/>
        <v>45</v>
      </c>
      <c r="X39" s="85">
        <f t="shared" si="16"/>
        <v>40</v>
      </c>
      <c r="Y39" s="85">
        <f t="shared" si="16"/>
        <v>23</v>
      </c>
      <c r="Z39" s="76">
        <f t="shared" si="16"/>
        <v>0</v>
      </c>
      <c r="AA39" s="76">
        <f t="shared" si="16"/>
        <v>0</v>
      </c>
      <c r="AB39" s="76">
        <f t="shared" si="16"/>
        <v>0</v>
      </c>
      <c r="AC39" s="76">
        <f t="shared" si="16"/>
        <v>0</v>
      </c>
      <c r="AD39" s="76">
        <f t="shared" si="16"/>
        <v>0</v>
      </c>
      <c r="AE39" s="76">
        <f t="shared" si="16"/>
        <v>0</v>
      </c>
      <c r="AF39" s="76">
        <f t="shared" si="16"/>
        <v>0</v>
      </c>
      <c r="AG39" s="76">
        <f t="shared" si="16"/>
        <v>0</v>
      </c>
      <c r="AH39" s="76">
        <f t="shared" si="16"/>
        <v>0</v>
      </c>
      <c r="AI39" s="76">
        <f t="shared" si="16"/>
        <v>0</v>
      </c>
      <c r="AJ39" s="76">
        <f t="shared" si="16"/>
        <v>0</v>
      </c>
      <c r="AK39" s="76">
        <f t="shared" si="16"/>
        <v>0</v>
      </c>
      <c r="AL39" s="76">
        <f t="shared" si="16"/>
        <v>0</v>
      </c>
      <c r="AM39" s="106"/>
      <c r="AN39" s="19">
        <f t="shared" si="16"/>
        <v>178</v>
      </c>
    </row>
    <row r="40" spans="1:42" x14ac:dyDescent="0.35">
      <c r="A40" s="13"/>
      <c r="B40" s="122"/>
      <c r="C40" s="29"/>
      <c r="D40" s="29"/>
      <c r="E40" s="29"/>
      <c r="F40" s="29"/>
      <c r="G40" s="37"/>
      <c r="H40" s="29"/>
      <c r="I40" s="37"/>
      <c r="J40" s="29"/>
      <c r="K40" s="37"/>
      <c r="L40" s="29"/>
      <c r="M40" s="29"/>
      <c r="N40" s="29"/>
      <c r="W40" s="87"/>
      <c r="X40" s="88"/>
      <c r="Y40" s="88"/>
    </row>
    <row r="41" spans="1:42" x14ac:dyDescent="0.35">
      <c r="A41" s="20" t="s">
        <v>35</v>
      </c>
      <c r="B41" s="123"/>
      <c r="C41" s="30"/>
      <c r="D41" s="30"/>
      <c r="E41" s="30"/>
      <c r="F41" s="30"/>
      <c r="G41" s="38"/>
      <c r="H41" s="30"/>
      <c r="I41" s="38"/>
      <c r="J41" s="30"/>
      <c r="K41" s="38"/>
      <c r="L41" s="30"/>
      <c r="M41" s="30"/>
      <c r="N41" s="29"/>
      <c r="S41" s="62" t="s">
        <v>65</v>
      </c>
      <c r="T41" s="62" t="s">
        <v>66</v>
      </c>
      <c r="U41" s="62" t="s">
        <v>68</v>
      </c>
      <c r="V41" s="62" t="s">
        <v>69</v>
      </c>
      <c r="W41" s="62" t="s">
        <v>70</v>
      </c>
      <c r="X41" s="65" t="s">
        <v>71</v>
      </c>
      <c r="Y41" s="65" t="s">
        <v>72</v>
      </c>
      <c r="Z41" s="65" t="s">
        <v>73</v>
      </c>
      <c r="AA41" s="65" t="s">
        <v>74</v>
      </c>
      <c r="AB41" s="65" t="s">
        <v>75</v>
      </c>
      <c r="AC41" s="68" t="s">
        <v>76</v>
      </c>
      <c r="AD41" s="68" t="s">
        <v>77</v>
      </c>
      <c r="AE41" s="68" t="s">
        <v>78</v>
      </c>
      <c r="AF41" s="68" t="s">
        <v>79</v>
      </c>
      <c r="AG41" s="68" t="s">
        <v>80</v>
      </c>
      <c r="AH41" s="70" t="s">
        <v>81</v>
      </c>
      <c r="AI41" s="70" t="s">
        <v>82</v>
      </c>
      <c r="AJ41" s="70" t="s">
        <v>83</v>
      </c>
      <c r="AK41" s="70" t="s">
        <v>84</v>
      </c>
      <c r="AL41" s="70" t="s">
        <v>420</v>
      </c>
      <c r="AM41" s="106"/>
      <c r="AN41" s="19" t="s">
        <v>44</v>
      </c>
    </row>
    <row r="42" spans="1:42" x14ac:dyDescent="0.35">
      <c r="A42" s="108" t="s">
        <v>1036</v>
      </c>
      <c r="B42" s="110" t="s">
        <v>401</v>
      </c>
      <c r="C42" s="29">
        <v>0.56999999999999995</v>
      </c>
      <c r="D42" s="29">
        <v>25</v>
      </c>
      <c r="E42" s="29">
        <v>0.14000000000000001</v>
      </c>
      <c r="F42" s="29">
        <v>0.13</v>
      </c>
      <c r="G42" s="37">
        <v>0</v>
      </c>
      <c r="H42" s="29">
        <v>0</v>
      </c>
      <c r="I42" s="37">
        <v>0</v>
      </c>
      <c r="J42" s="29">
        <v>0</v>
      </c>
      <c r="K42" s="37">
        <v>0</v>
      </c>
      <c r="L42" s="29">
        <v>0</v>
      </c>
      <c r="M42" s="29">
        <v>0.13</v>
      </c>
      <c r="N42" s="29">
        <f t="shared" si="12"/>
        <v>35.75</v>
      </c>
      <c r="O42" s="86">
        <f t="shared" si="5"/>
        <v>0</v>
      </c>
      <c r="P42" s="86">
        <f t="shared" si="6"/>
        <v>0</v>
      </c>
      <c r="Q42" s="86">
        <f>SUM(AC42:AG42)</f>
        <v>0</v>
      </c>
      <c r="R42" s="2">
        <f>SUM(AH42:AL42)</f>
        <v>0</v>
      </c>
      <c r="V42" s="87"/>
      <c r="W42" s="87"/>
      <c r="X42" s="88"/>
      <c r="Y42" s="88"/>
      <c r="Z42" s="88"/>
      <c r="AA42" s="88"/>
      <c r="AB42" s="88"/>
      <c r="AC42" s="117"/>
      <c r="AD42" s="117"/>
      <c r="AM42" s="103">
        <v>18</v>
      </c>
      <c r="AN42" s="19">
        <f>SUM(S42:AL42)</f>
        <v>0</v>
      </c>
      <c r="AO42" s="2" t="s">
        <v>917</v>
      </c>
    </row>
    <row r="43" spans="1:42" x14ac:dyDescent="0.35">
      <c r="A43" s="13" t="s">
        <v>44</v>
      </c>
      <c r="B43" s="122"/>
      <c r="C43" s="29"/>
      <c r="D43" s="29"/>
      <c r="E43" s="29"/>
      <c r="F43" s="29"/>
      <c r="G43" s="37"/>
      <c r="H43" s="29"/>
      <c r="I43" s="37"/>
      <c r="J43" s="29"/>
      <c r="K43" s="37"/>
      <c r="L43" s="29"/>
      <c r="M43" s="29"/>
      <c r="N43" s="29"/>
      <c r="O43" s="85">
        <f t="shared" ref="O43:R43" si="17">SUM(O42)</f>
        <v>0</v>
      </c>
      <c r="P43" s="85">
        <f t="shared" si="17"/>
        <v>0</v>
      </c>
      <c r="Q43" s="85">
        <f>SUM(Q42)</f>
        <v>0</v>
      </c>
      <c r="R43" s="76">
        <f t="shared" si="17"/>
        <v>0</v>
      </c>
      <c r="S43" s="76">
        <f>SUM(S42)</f>
        <v>0</v>
      </c>
      <c r="T43" s="76">
        <f t="shared" ref="T43:AL43" si="18">SUM(T42)</f>
        <v>0</v>
      </c>
      <c r="U43" s="76">
        <f t="shared" si="18"/>
        <v>0</v>
      </c>
      <c r="V43" s="85">
        <f t="shared" si="18"/>
        <v>0</v>
      </c>
      <c r="W43" s="85">
        <f t="shared" si="18"/>
        <v>0</v>
      </c>
      <c r="X43" s="85">
        <f t="shared" si="18"/>
        <v>0</v>
      </c>
      <c r="Y43" s="85">
        <f t="shared" si="18"/>
        <v>0</v>
      </c>
      <c r="Z43" s="85">
        <f t="shared" si="18"/>
        <v>0</v>
      </c>
      <c r="AA43" s="85">
        <f t="shared" si="18"/>
        <v>0</v>
      </c>
      <c r="AB43" s="85">
        <f t="shared" si="18"/>
        <v>0</v>
      </c>
      <c r="AC43" s="85">
        <v>0</v>
      </c>
      <c r="AD43" s="85">
        <f t="shared" si="18"/>
        <v>0</v>
      </c>
      <c r="AE43" s="76">
        <f t="shared" si="18"/>
        <v>0</v>
      </c>
      <c r="AF43" s="76">
        <f t="shared" si="18"/>
        <v>0</v>
      </c>
      <c r="AG43" s="76">
        <f t="shared" si="18"/>
        <v>0</v>
      </c>
      <c r="AH43" s="76">
        <f t="shared" si="18"/>
        <v>0</v>
      </c>
      <c r="AI43" s="76">
        <f t="shared" si="18"/>
        <v>0</v>
      </c>
      <c r="AJ43" s="76">
        <f t="shared" si="18"/>
        <v>0</v>
      </c>
      <c r="AK43" s="76">
        <f t="shared" si="18"/>
        <v>0</v>
      </c>
      <c r="AL43" s="76">
        <f t="shared" si="18"/>
        <v>0</v>
      </c>
      <c r="AM43" s="106"/>
      <c r="AN43" s="19">
        <v>0</v>
      </c>
    </row>
    <row r="44" spans="1:42" x14ac:dyDescent="0.35">
      <c r="A44" s="13"/>
      <c r="B44" s="122"/>
      <c r="C44" s="29"/>
      <c r="D44" s="29"/>
      <c r="E44" s="29"/>
      <c r="F44" s="29"/>
      <c r="G44" s="37"/>
      <c r="H44" s="29"/>
      <c r="I44" s="37"/>
      <c r="J44" s="29"/>
      <c r="K44" s="37"/>
      <c r="L44" s="29"/>
      <c r="M44" s="29"/>
      <c r="N44" s="29"/>
      <c r="O44" s="86"/>
      <c r="P44" s="86"/>
      <c r="Q44" s="86"/>
      <c r="V44" s="87"/>
      <c r="W44" s="87"/>
      <c r="X44" s="88"/>
      <c r="Y44" s="88"/>
      <c r="Z44" s="88"/>
      <c r="AA44" s="88"/>
      <c r="AB44" s="88"/>
      <c r="AC44" s="117"/>
      <c r="AD44" s="117"/>
    </row>
    <row r="45" spans="1:42" x14ac:dyDescent="0.35">
      <c r="A45" s="20" t="s">
        <v>36</v>
      </c>
      <c r="B45" s="123"/>
      <c r="C45" s="30"/>
      <c r="D45" s="30"/>
      <c r="E45" s="30"/>
      <c r="F45" s="30"/>
      <c r="G45" s="38"/>
      <c r="H45" s="30"/>
      <c r="I45" s="38"/>
      <c r="J45" s="30"/>
      <c r="K45" s="37"/>
      <c r="L45" s="30"/>
      <c r="M45" s="30"/>
      <c r="N45" s="29"/>
      <c r="O45" s="86"/>
      <c r="P45" s="86"/>
      <c r="Q45" s="86"/>
      <c r="S45" s="62" t="s">
        <v>65</v>
      </c>
      <c r="T45" s="62" t="s">
        <v>66</v>
      </c>
      <c r="U45" s="62" t="s">
        <v>68</v>
      </c>
      <c r="V45" s="119" t="s">
        <v>69</v>
      </c>
      <c r="W45" s="119" t="s">
        <v>70</v>
      </c>
      <c r="X45" s="120" t="s">
        <v>71</v>
      </c>
      <c r="Y45" s="120" t="s">
        <v>72</v>
      </c>
      <c r="Z45" s="120" t="s">
        <v>73</v>
      </c>
      <c r="AA45" s="120" t="s">
        <v>74</v>
      </c>
      <c r="AB45" s="120" t="s">
        <v>75</v>
      </c>
      <c r="AC45" s="121" t="s">
        <v>76</v>
      </c>
      <c r="AD45" s="121" t="s">
        <v>77</v>
      </c>
      <c r="AE45" s="68" t="s">
        <v>78</v>
      </c>
      <c r="AF45" s="68" t="s">
        <v>79</v>
      </c>
      <c r="AG45" s="68" t="s">
        <v>80</v>
      </c>
      <c r="AH45" s="70" t="s">
        <v>81</v>
      </c>
      <c r="AI45" s="70" t="s">
        <v>82</v>
      </c>
      <c r="AJ45" s="70" t="s">
        <v>83</v>
      </c>
      <c r="AK45" s="70" t="s">
        <v>84</v>
      </c>
      <c r="AL45" s="70" t="s">
        <v>420</v>
      </c>
      <c r="AM45" s="106"/>
      <c r="AN45" s="19" t="s">
        <v>44</v>
      </c>
    </row>
    <row r="46" spans="1:42" x14ac:dyDescent="0.35">
      <c r="A46" s="50" t="s">
        <v>984</v>
      </c>
      <c r="B46" s="53" t="s">
        <v>401</v>
      </c>
      <c r="C46" s="29">
        <v>0.81</v>
      </c>
      <c r="D46" s="29">
        <v>80</v>
      </c>
      <c r="E46" s="29">
        <v>0.65</v>
      </c>
      <c r="F46" s="29">
        <v>0.57999999999999996</v>
      </c>
      <c r="G46" s="37">
        <v>0</v>
      </c>
      <c r="H46" s="29">
        <v>0</v>
      </c>
      <c r="I46" s="37">
        <v>0</v>
      </c>
      <c r="J46" s="29">
        <v>0</v>
      </c>
      <c r="K46" s="37">
        <v>0</v>
      </c>
      <c r="L46" s="29">
        <v>0</v>
      </c>
      <c r="M46" s="29">
        <v>0.57999999999999996</v>
      </c>
      <c r="N46" s="29">
        <f t="shared" si="12"/>
        <v>159.5</v>
      </c>
      <c r="O46" s="86">
        <f t="shared" si="5"/>
        <v>0</v>
      </c>
      <c r="P46" s="86">
        <f t="shared" si="6"/>
        <v>55</v>
      </c>
      <c r="Q46" s="86">
        <f t="shared" si="7"/>
        <v>105</v>
      </c>
      <c r="R46" s="2">
        <f t="shared" ref="R46:R58" si="19">SUM(AH46:AL46)</f>
        <v>0</v>
      </c>
      <c r="V46" s="87"/>
      <c r="W46" s="87"/>
      <c r="X46" s="88"/>
      <c r="Y46" s="88"/>
      <c r="Z46" s="88"/>
      <c r="AA46" s="88"/>
      <c r="AB46" s="88">
        <v>55</v>
      </c>
      <c r="AC46" s="117">
        <v>55</v>
      </c>
      <c r="AD46" s="117">
        <v>50</v>
      </c>
      <c r="AN46" s="19">
        <f t="shared" ref="AN46:AN58" si="20">SUM(S46:AL46)</f>
        <v>160</v>
      </c>
      <c r="AO46" s="2" t="s">
        <v>919</v>
      </c>
      <c r="AP46" s="12">
        <v>6</v>
      </c>
    </row>
    <row r="47" spans="1:42" x14ac:dyDescent="0.35">
      <c r="A47" s="50" t="s">
        <v>983</v>
      </c>
      <c r="B47" s="53" t="s">
        <v>401</v>
      </c>
      <c r="C47" s="29">
        <v>0.43</v>
      </c>
      <c r="D47" s="29">
        <v>80</v>
      </c>
      <c r="E47" s="29">
        <v>0.34</v>
      </c>
      <c r="F47" s="29">
        <v>0.31</v>
      </c>
      <c r="G47" s="37">
        <v>0</v>
      </c>
      <c r="H47" s="29">
        <v>0</v>
      </c>
      <c r="I47" s="37">
        <v>0</v>
      </c>
      <c r="J47" s="29">
        <v>0</v>
      </c>
      <c r="K47" s="37">
        <v>0</v>
      </c>
      <c r="L47" s="29">
        <v>0</v>
      </c>
      <c r="M47" s="29">
        <v>0.31</v>
      </c>
      <c r="N47" s="29">
        <f t="shared" si="12"/>
        <v>85.25</v>
      </c>
      <c r="O47" s="86">
        <f t="shared" si="5"/>
        <v>0</v>
      </c>
      <c r="P47" s="86">
        <f t="shared" si="6"/>
        <v>35</v>
      </c>
      <c r="Q47" s="86">
        <f t="shared" si="7"/>
        <v>50</v>
      </c>
      <c r="R47" s="2">
        <f t="shared" si="19"/>
        <v>0</v>
      </c>
      <c r="V47" s="87"/>
      <c r="W47" s="87"/>
      <c r="X47" s="88"/>
      <c r="Y47" s="88"/>
      <c r="Z47" s="88"/>
      <c r="AA47" s="88"/>
      <c r="AB47" s="88">
        <v>35</v>
      </c>
      <c r="AC47" s="117">
        <v>35</v>
      </c>
      <c r="AD47" s="117">
        <v>15</v>
      </c>
      <c r="AN47" s="19">
        <f t="shared" si="20"/>
        <v>85</v>
      </c>
      <c r="AO47" s="2" t="s">
        <v>919</v>
      </c>
      <c r="AP47" s="12">
        <v>6</v>
      </c>
    </row>
    <row r="48" spans="1:42" x14ac:dyDescent="0.35">
      <c r="A48" s="108" t="s">
        <v>985</v>
      </c>
      <c r="B48" s="110" t="s">
        <v>401</v>
      </c>
      <c r="C48" s="29">
        <v>0.27</v>
      </c>
      <c r="D48" s="29">
        <v>50</v>
      </c>
      <c r="E48" s="29">
        <v>0.14000000000000001</v>
      </c>
      <c r="F48" s="29">
        <v>0.12</v>
      </c>
      <c r="G48" s="37">
        <v>0</v>
      </c>
      <c r="H48" s="29">
        <v>0</v>
      </c>
      <c r="I48" s="37">
        <v>0</v>
      </c>
      <c r="J48" s="29">
        <v>0</v>
      </c>
      <c r="K48" s="37">
        <v>0</v>
      </c>
      <c r="L48" s="29">
        <v>0</v>
      </c>
      <c r="M48" s="29">
        <v>0.12</v>
      </c>
      <c r="N48" s="29">
        <f t="shared" si="12"/>
        <v>33</v>
      </c>
      <c r="O48" s="86">
        <f t="shared" si="5"/>
        <v>0</v>
      </c>
      <c r="P48" s="86">
        <f t="shared" si="6"/>
        <v>0</v>
      </c>
      <c r="Q48" s="86">
        <f t="shared" si="7"/>
        <v>0</v>
      </c>
      <c r="R48" s="2">
        <f t="shared" si="19"/>
        <v>0</v>
      </c>
      <c r="V48" s="87"/>
      <c r="W48" s="87"/>
      <c r="X48" s="88"/>
      <c r="Y48" s="88"/>
      <c r="Z48" s="88"/>
      <c r="AA48" s="88"/>
      <c r="AB48" s="88"/>
      <c r="AC48" s="117"/>
      <c r="AD48" s="117"/>
      <c r="AM48" s="103">
        <v>33</v>
      </c>
      <c r="AN48" s="19">
        <f t="shared" si="20"/>
        <v>0</v>
      </c>
      <c r="AO48" s="2" t="s">
        <v>919</v>
      </c>
    </row>
    <row r="49" spans="1:42" x14ac:dyDescent="0.35">
      <c r="A49" s="108" t="s">
        <v>986</v>
      </c>
      <c r="B49" s="110" t="s">
        <v>401</v>
      </c>
      <c r="C49" s="29">
        <v>0.24</v>
      </c>
      <c r="D49" s="29">
        <v>50</v>
      </c>
      <c r="E49" s="29">
        <v>0.12</v>
      </c>
      <c r="F49" s="29">
        <v>0.11</v>
      </c>
      <c r="G49" s="37">
        <v>0</v>
      </c>
      <c r="H49" s="29">
        <v>0</v>
      </c>
      <c r="I49" s="37">
        <v>0</v>
      </c>
      <c r="J49" s="29">
        <v>0</v>
      </c>
      <c r="K49" s="37">
        <v>0</v>
      </c>
      <c r="L49" s="29">
        <v>0</v>
      </c>
      <c r="M49" s="29">
        <v>0.11</v>
      </c>
      <c r="N49" s="29">
        <f t="shared" si="12"/>
        <v>30.25</v>
      </c>
      <c r="O49" s="86">
        <f t="shared" si="5"/>
        <v>0</v>
      </c>
      <c r="P49" s="86">
        <f t="shared" si="6"/>
        <v>0</v>
      </c>
      <c r="Q49" s="86">
        <f t="shared" si="7"/>
        <v>0</v>
      </c>
      <c r="R49" s="2">
        <f t="shared" si="19"/>
        <v>0</v>
      </c>
      <c r="V49" s="87"/>
      <c r="W49" s="87"/>
      <c r="X49" s="88"/>
      <c r="Y49" s="88"/>
      <c r="Z49" s="88"/>
      <c r="AA49" s="88"/>
      <c r="AB49" s="88"/>
      <c r="AC49" s="117"/>
      <c r="AD49" s="117"/>
      <c r="AM49" s="103">
        <v>30</v>
      </c>
      <c r="AN49" s="19">
        <f t="shared" si="20"/>
        <v>0</v>
      </c>
      <c r="AO49" s="2" t="s">
        <v>919</v>
      </c>
    </row>
    <row r="50" spans="1:42" x14ac:dyDescent="0.35">
      <c r="A50" s="108" t="s">
        <v>987</v>
      </c>
      <c r="B50" s="110" t="s">
        <v>401</v>
      </c>
      <c r="C50" s="29">
        <v>0.31</v>
      </c>
      <c r="D50" s="29">
        <v>50</v>
      </c>
      <c r="E50" s="29">
        <v>0.16</v>
      </c>
      <c r="F50" s="29">
        <v>0.14000000000000001</v>
      </c>
      <c r="G50" s="37">
        <v>0</v>
      </c>
      <c r="H50" s="29">
        <v>0</v>
      </c>
      <c r="I50" s="37">
        <v>0</v>
      </c>
      <c r="J50" s="29">
        <v>0</v>
      </c>
      <c r="K50" s="37">
        <v>0</v>
      </c>
      <c r="L50" s="29">
        <v>0</v>
      </c>
      <c r="M50" s="29">
        <v>0.14000000000000001</v>
      </c>
      <c r="N50" s="29">
        <f t="shared" si="12"/>
        <v>38.500000000000007</v>
      </c>
      <c r="O50" s="86">
        <f t="shared" si="5"/>
        <v>0</v>
      </c>
      <c r="P50" s="86">
        <f t="shared" si="6"/>
        <v>0</v>
      </c>
      <c r="Q50" s="86">
        <f t="shared" si="7"/>
        <v>0</v>
      </c>
      <c r="R50" s="2">
        <f t="shared" si="19"/>
        <v>0</v>
      </c>
      <c r="V50" s="87"/>
      <c r="W50" s="87"/>
      <c r="X50" s="88"/>
      <c r="Y50" s="88"/>
      <c r="Z50" s="88"/>
      <c r="AA50" s="88"/>
      <c r="AB50" s="88"/>
      <c r="AC50" s="117"/>
      <c r="AD50" s="117"/>
      <c r="AM50" s="103">
        <v>38</v>
      </c>
      <c r="AN50" s="19">
        <f t="shared" si="20"/>
        <v>0</v>
      </c>
      <c r="AO50" s="2" t="s">
        <v>919</v>
      </c>
    </row>
    <row r="51" spans="1:42" x14ac:dyDescent="0.35">
      <c r="A51" s="50" t="s">
        <v>988</v>
      </c>
      <c r="B51" s="53" t="s">
        <v>401</v>
      </c>
      <c r="C51" s="29">
        <v>0.25</v>
      </c>
      <c r="D51" s="29">
        <v>80</v>
      </c>
      <c r="E51" s="29">
        <v>0.2</v>
      </c>
      <c r="F51" s="29">
        <v>0.18</v>
      </c>
      <c r="G51" s="37">
        <v>0</v>
      </c>
      <c r="H51" s="29">
        <v>0</v>
      </c>
      <c r="I51" s="37">
        <v>0</v>
      </c>
      <c r="J51" s="29">
        <v>0</v>
      </c>
      <c r="K51" s="37">
        <v>0</v>
      </c>
      <c r="L51" s="29">
        <v>0</v>
      </c>
      <c r="M51" s="29">
        <v>0.18</v>
      </c>
      <c r="N51" s="29">
        <f t="shared" si="12"/>
        <v>49.5</v>
      </c>
      <c r="O51" s="86">
        <f t="shared" si="5"/>
        <v>0</v>
      </c>
      <c r="P51" s="86">
        <f t="shared" si="6"/>
        <v>35</v>
      </c>
      <c r="Q51" s="86">
        <f t="shared" si="7"/>
        <v>15</v>
      </c>
      <c r="R51" s="2">
        <f t="shared" si="19"/>
        <v>0</v>
      </c>
      <c r="V51" s="87"/>
      <c r="W51" s="87"/>
      <c r="X51" s="88"/>
      <c r="Y51" s="88"/>
      <c r="Z51" s="88"/>
      <c r="AA51" s="88"/>
      <c r="AB51" s="88">
        <v>35</v>
      </c>
      <c r="AC51" s="117">
        <v>15</v>
      </c>
      <c r="AD51" s="117"/>
      <c r="AN51" s="19">
        <f t="shared" si="20"/>
        <v>50</v>
      </c>
      <c r="AO51" s="2" t="s">
        <v>919</v>
      </c>
      <c r="AP51" s="12">
        <v>6</v>
      </c>
    </row>
    <row r="52" spans="1:42" x14ac:dyDescent="0.35">
      <c r="A52" s="50" t="s">
        <v>989</v>
      </c>
      <c r="B52" s="53" t="s">
        <v>401</v>
      </c>
      <c r="C52" s="29">
        <v>0.43</v>
      </c>
      <c r="D52" s="29">
        <v>80</v>
      </c>
      <c r="E52" s="29">
        <v>0.34</v>
      </c>
      <c r="F52" s="29">
        <v>0.31</v>
      </c>
      <c r="G52" s="37">
        <v>0</v>
      </c>
      <c r="H52" s="29">
        <v>0</v>
      </c>
      <c r="I52" s="37">
        <v>0</v>
      </c>
      <c r="J52" s="29">
        <v>0</v>
      </c>
      <c r="K52" s="37">
        <v>0</v>
      </c>
      <c r="L52" s="29">
        <v>0</v>
      </c>
      <c r="M52" s="29">
        <v>0.31</v>
      </c>
      <c r="N52" s="29">
        <f t="shared" si="12"/>
        <v>85.25</v>
      </c>
      <c r="O52" s="86">
        <f t="shared" si="5"/>
        <v>0</v>
      </c>
      <c r="P52" s="86">
        <f t="shared" si="6"/>
        <v>35</v>
      </c>
      <c r="Q52" s="86">
        <f t="shared" si="7"/>
        <v>50</v>
      </c>
      <c r="R52" s="2">
        <f t="shared" si="19"/>
        <v>0</v>
      </c>
      <c r="V52" s="87"/>
      <c r="W52" s="87"/>
      <c r="X52" s="88"/>
      <c r="Y52" s="88"/>
      <c r="Z52" s="88"/>
      <c r="AA52" s="88"/>
      <c r="AB52" s="88">
        <v>35</v>
      </c>
      <c r="AC52" s="117">
        <v>35</v>
      </c>
      <c r="AD52" s="117">
        <v>15</v>
      </c>
      <c r="AN52" s="19">
        <f t="shared" si="20"/>
        <v>85</v>
      </c>
      <c r="AO52" s="2" t="s">
        <v>919</v>
      </c>
      <c r="AP52" s="12">
        <v>6</v>
      </c>
    </row>
    <row r="53" spans="1:42" x14ac:dyDescent="0.35">
      <c r="A53" s="108" t="s">
        <v>990</v>
      </c>
      <c r="B53" s="110" t="s">
        <v>401</v>
      </c>
      <c r="C53" s="29">
        <v>0.6</v>
      </c>
      <c r="D53" s="29">
        <v>50</v>
      </c>
      <c r="E53" s="29">
        <v>0.3</v>
      </c>
      <c r="F53" s="29">
        <v>0.27</v>
      </c>
      <c r="G53" s="37">
        <v>0</v>
      </c>
      <c r="H53" s="29">
        <v>0</v>
      </c>
      <c r="I53" s="37">
        <v>0</v>
      </c>
      <c r="J53" s="29">
        <v>0</v>
      </c>
      <c r="K53" s="37">
        <v>0</v>
      </c>
      <c r="L53" s="29">
        <v>0</v>
      </c>
      <c r="M53" s="29">
        <v>0.27</v>
      </c>
      <c r="N53" s="29">
        <f t="shared" si="12"/>
        <v>74.25</v>
      </c>
      <c r="O53" s="86">
        <f t="shared" si="5"/>
        <v>0</v>
      </c>
      <c r="P53" s="86">
        <f t="shared" si="6"/>
        <v>0</v>
      </c>
      <c r="Q53" s="86">
        <f t="shared" si="7"/>
        <v>0</v>
      </c>
      <c r="R53" s="2">
        <f t="shared" si="19"/>
        <v>0</v>
      </c>
      <c r="V53" s="87"/>
      <c r="W53" s="87"/>
      <c r="X53" s="88"/>
      <c r="Y53" s="88"/>
      <c r="Z53" s="88"/>
      <c r="AA53" s="88"/>
      <c r="AB53" s="88"/>
      <c r="AC53" s="117"/>
      <c r="AD53" s="117"/>
      <c r="AE53" s="117"/>
      <c r="AM53" s="103">
        <v>74</v>
      </c>
      <c r="AN53" s="19">
        <f t="shared" si="20"/>
        <v>0</v>
      </c>
      <c r="AO53" s="2" t="s">
        <v>919</v>
      </c>
    </row>
    <row r="54" spans="1:42" x14ac:dyDescent="0.35">
      <c r="A54" s="108" t="s">
        <v>991</v>
      </c>
      <c r="B54" s="110" t="s">
        <v>401</v>
      </c>
      <c r="C54" s="29">
        <v>0.45</v>
      </c>
      <c r="D54" s="29">
        <v>50</v>
      </c>
      <c r="E54" s="29">
        <v>0.23</v>
      </c>
      <c r="F54" s="29">
        <v>0.2</v>
      </c>
      <c r="G54" s="37">
        <v>0</v>
      </c>
      <c r="H54" s="29">
        <v>0</v>
      </c>
      <c r="I54" s="37">
        <v>0</v>
      </c>
      <c r="J54" s="29">
        <v>0</v>
      </c>
      <c r="K54" s="37">
        <v>0</v>
      </c>
      <c r="L54" s="29">
        <v>0</v>
      </c>
      <c r="M54" s="29">
        <v>0.2</v>
      </c>
      <c r="N54" s="29">
        <f t="shared" si="12"/>
        <v>55</v>
      </c>
      <c r="O54" s="86">
        <f t="shared" si="5"/>
        <v>0</v>
      </c>
      <c r="P54" s="86">
        <f t="shared" si="6"/>
        <v>0</v>
      </c>
      <c r="Q54" s="86">
        <f t="shared" si="7"/>
        <v>0</v>
      </c>
      <c r="R54" s="2">
        <f t="shared" si="19"/>
        <v>0</v>
      </c>
      <c r="V54" s="87"/>
      <c r="W54" s="87"/>
      <c r="X54" s="88"/>
      <c r="Y54" s="88"/>
      <c r="Z54" s="88"/>
      <c r="AA54" s="88"/>
      <c r="AB54" s="88"/>
      <c r="AC54" s="117"/>
      <c r="AD54" s="117"/>
      <c r="AM54" s="103">
        <v>56</v>
      </c>
      <c r="AN54" s="19">
        <f t="shared" si="20"/>
        <v>0</v>
      </c>
      <c r="AO54" s="2" t="s">
        <v>919</v>
      </c>
    </row>
    <row r="55" spans="1:42" x14ac:dyDescent="0.35">
      <c r="A55" s="108" t="s">
        <v>992</v>
      </c>
      <c r="B55" s="110" t="s">
        <v>401</v>
      </c>
      <c r="C55" s="29">
        <v>0.31</v>
      </c>
      <c r="D55" s="29">
        <v>50</v>
      </c>
      <c r="E55" s="29">
        <v>0.16</v>
      </c>
      <c r="F55" s="29">
        <v>0.14000000000000001</v>
      </c>
      <c r="G55" s="37">
        <v>0</v>
      </c>
      <c r="H55" s="29">
        <v>0</v>
      </c>
      <c r="I55" s="37">
        <v>0</v>
      </c>
      <c r="J55" s="29">
        <v>0</v>
      </c>
      <c r="K55" s="37">
        <v>0</v>
      </c>
      <c r="L55" s="29">
        <v>0</v>
      </c>
      <c r="M55" s="29">
        <v>0.14000000000000001</v>
      </c>
      <c r="N55" s="29">
        <f t="shared" si="12"/>
        <v>38.500000000000007</v>
      </c>
      <c r="O55" s="86">
        <f t="shared" si="5"/>
        <v>0</v>
      </c>
      <c r="P55" s="86">
        <f t="shared" si="6"/>
        <v>0</v>
      </c>
      <c r="Q55" s="86">
        <f t="shared" si="7"/>
        <v>0</v>
      </c>
      <c r="R55" s="2">
        <f t="shared" si="19"/>
        <v>0</v>
      </c>
      <c r="V55" s="87"/>
      <c r="W55" s="87"/>
      <c r="X55" s="88"/>
      <c r="Y55" s="88"/>
      <c r="Z55" s="88"/>
      <c r="AA55" s="88"/>
      <c r="AB55" s="88"/>
      <c r="AC55" s="117"/>
      <c r="AD55" s="117"/>
      <c r="AM55" s="103">
        <v>38</v>
      </c>
      <c r="AN55" s="19">
        <f t="shared" si="20"/>
        <v>0</v>
      </c>
      <c r="AO55" s="2" t="s">
        <v>919</v>
      </c>
    </row>
    <row r="56" spans="1:42" x14ac:dyDescent="0.35">
      <c r="A56" s="108" t="s">
        <v>993</v>
      </c>
      <c r="B56" s="110" t="s">
        <v>401</v>
      </c>
      <c r="C56" s="29">
        <v>0.28999999999999998</v>
      </c>
      <c r="D56" s="29">
        <v>50</v>
      </c>
      <c r="E56" s="29">
        <v>0.15</v>
      </c>
      <c r="F56" s="29">
        <v>0.13</v>
      </c>
      <c r="G56" s="37">
        <v>0</v>
      </c>
      <c r="H56" s="29">
        <v>0</v>
      </c>
      <c r="I56" s="37">
        <v>0</v>
      </c>
      <c r="J56" s="29">
        <v>0</v>
      </c>
      <c r="K56" s="37">
        <v>0</v>
      </c>
      <c r="L56" s="29">
        <v>0</v>
      </c>
      <c r="M56" s="29">
        <v>0.13</v>
      </c>
      <c r="N56" s="29">
        <f t="shared" si="12"/>
        <v>35.75</v>
      </c>
      <c r="O56" s="86">
        <f t="shared" si="5"/>
        <v>0</v>
      </c>
      <c r="P56" s="86">
        <f t="shared" si="6"/>
        <v>0</v>
      </c>
      <c r="Q56" s="86">
        <f t="shared" si="7"/>
        <v>0</v>
      </c>
      <c r="R56" s="2">
        <f t="shared" si="19"/>
        <v>0</v>
      </c>
      <c r="S56" s="87"/>
      <c r="T56" s="87"/>
      <c r="U56" s="87"/>
      <c r="V56" s="87"/>
      <c r="W56" s="87"/>
      <c r="X56" s="88"/>
      <c r="Y56" s="88"/>
      <c r="Z56" s="88"/>
      <c r="AA56" s="88"/>
      <c r="AB56" s="88"/>
      <c r="AC56" s="117"/>
      <c r="AD56" s="117"/>
      <c r="AM56" s="103">
        <v>36</v>
      </c>
      <c r="AN56" s="19">
        <f t="shared" si="20"/>
        <v>0</v>
      </c>
      <c r="AO56" s="2" t="s">
        <v>919</v>
      </c>
    </row>
    <row r="57" spans="1:42" x14ac:dyDescent="0.35">
      <c r="A57" s="108" t="s">
        <v>994</v>
      </c>
      <c r="B57" s="110" t="s">
        <v>401</v>
      </c>
      <c r="C57" s="29">
        <v>0.08</v>
      </c>
      <c r="D57" s="29">
        <v>50</v>
      </c>
      <c r="E57" s="29">
        <v>0.04</v>
      </c>
      <c r="F57" s="29">
        <v>0.04</v>
      </c>
      <c r="G57" s="37">
        <v>0</v>
      </c>
      <c r="H57" s="29">
        <v>0</v>
      </c>
      <c r="I57" s="37">
        <v>0</v>
      </c>
      <c r="J57" s="29">
        <v>0</v>
      </c>
      <c r="K57" s="37">
        <v>0</v>
      </c>
      <c r="L57" s="29">
        <v>0</v>
      </c>
      <c r="M57" s="29">
        <v>0.04</v>
      </c>
      <c r="N57" s="29">
        <f t="shared" si="12"/>
        <v>11</v>
      </c>
      <c r="O57" s="86">
        <f t="shared" si="5"/>
        <v>0</v>
      </c>
      <c r="P57" s="86">
        <f t="shared" si="6"/>
        <v>0</v>
      </c>
      <c r="Q57" s="86">
        <f t="shared" si="7"/>
        <v>0</v>
      </c>
      <c r="R57" s="2">
        <f t="shared" si="19"/>
        <v>0</v>
      </c>
      <c r="S57" s="87"/>
      <c r="T57" s="87"/>
      <c r="U57" s="87"/>
      <c r="V57" s="87"/>
      <c r="W57" s="87"/>
      <c r="X57" s="88"/>
      <c r="Y57" s="88"/>
      <c r="Z57" s="88"/>
      <c r="AA57" s="88"/>
      <c r="AB57" s="88"/>
      <c r="AC57" s="117"/>
      <c r="AD57" s="117"/>
      <c r="AM57" s="103">
        <v>10</v>
      </c>
      <c r="AN57" s="19">
        <f t="shared" si="20"/>
        <v>0</v>
      </c>
      <c r="AO57" s="2" t="s">
        <v>919</v>
      </c>
    </row>
    <row r="58" spans="1:42" x14ac:dyDescent="0.35">
      <c r="A58" s="108" t="s">
        <v>995</v>
      </c>
      <c r="B58" s="110" t="s">
        <v>401</v>
      </c>
      <c r="C58" s="29">
        <v>0.17</v>
      </c>
      <c r="D58" s="29">
        <v>50</v>
      </c>
      <c r="E58" s="29">
        <v>0.09</v>
      </c>
      <c r="F58" s="29">
        <v>0.08</v>
      </c>
      <c r="G58" s="37">
        <v>0</v>
      </c>
      <c r="H58" s="29">
        <v>0</v>
      </c>
      <c r="I58" s="37">
        <v>0</v>
      </c>
      <c r="J58" s="29">
        <v>0</v>
      </c>
      <c r="K58" s="37">
        <v>0</v>
      </c>
      <c r="L58" s="29">
        <v>0</v>
      </c>
      <c r="M58" s="29">
        <v>0.08</v>
      </c>
      <c r="N58" s="29">
        <f t="shared" si="12"/>
        <v>22</v>
      </c>
      <c r="O58" s="86">
        <f t="shared" si="5"/>
        <v>0</v>
      </c>
      <c r="P58" s="86">
        <f t="shared" si="6"/>
        <v>0</v>
      </c>
      <c r="Q58" s="86">
        <f t="shared" si="7"/>
        <v>0</v>
      </c>
      <c r="R58" s="2">
        <f t="shared" si="19"/>
        <v>0</v>
      </c>
      <c r="S58" s="87"/>
      <c r="T58" s="87"/>
      <c r="U58" s="87"/>
      <c r="V58" s="87"/>
      <c r="W58" s="87"/>
      <c r="X58" s="88"/>
      <c r="Y58" s="88"/>
      <c r="Z58" s="88"/>
      <c r="AA58" s="88"/>
      <c r="AB58" s="88"/>
      <c r="AC58" s="117"/>
      <c r="AD58" s="117"/>
      <c r="AM58" s="103">
        <v>21</v>
      </c>
      <c r="AN58" s="19">
        <f t="shared" si="20"/>
        <v>0</v>
      </c>
      <c r="AO58" s="2" t="s">
        <v>919</v>
      </c>
    </row>
    <row r="59" spans="1:42" x14ac:dyDescent="0.35">
      <c r="A59" s="13" t="s">
        <v>44</v>
      </c>
      <c r="B59" s="122"/>
      <c r="C59" s="29"/>
      <c r="D59" s="29"/>
      <c r="E59" s="29"/>
      <c r="F59" s="29"/>
      <c r="G59" s="37"/>
      <c r="H59" s="29"/>
      <c r="I59" s="37"/>
      <c r="J59" s="29"/>
      <c r="K59" s="37"/>
      <c r="L59" s="29"/>
      <c r="M59" s="29"/>
      <c r="N59" s="29"/>
      <c r="O59" s="85">
        <f t="shared" ref="O59:R59" si="21">SUM(O46:O47,O51:O52)</f>
        <v>0</v>
      </c>
      <c r="P59" s="85">
        <f t="shared" si="21"/>
        <v>160</v>
      </c>
      <c r="Q59" s="85">
        <f t="shared" si="21"/>
        <v>220</v>
      </c>
      <c r="R59" s="76">
        <f t="shared" si="21"/>
        <v>0</v>
      </c>
      <c r="S59" s="85">
        <f>SUM(S46:S47,S51:S52)</f>
        <v>0</v>
      </c>
      <c r="T59" s="85">
        <f t="shared" ref="T59:AN59" si="22">SUM(T46:T47,T51:T52)</f>
        <v>0</v>
      </c>
      <c r="U59" s="85">
        <f t="shared" si="22"/>
        <v>0</v>
      </c>
      <c r="V59" s="85">
        <f t="shared" si="22"/>
        <v>0</v>
      </c>
      <c r="W59" s="85">
        <f t="shared" si="22"/>
        <v>0</v>
      </c>
      <c r="X59" s="85">
        <f t="shared" si="22"/>
        <v>0</v>
      </c>
      <c r="Y59" s="85">
        <f t="shared" si="22"/>
        <v>0</v>
      </c>
      <c r="Z59" s="85">
        <f t="shared" si="22"/>
        <v>0</v>
      </c>
      <c r="AA59" s="85">
        <f t="shared" si="22"/>
        <v>0</v>
      </c>
      <c r="AB59" s="85">
        <f t="shared" si="22"/>
        <v>160</v>
      </c>
      <c r="AC59" s="85">
        <f t="shared" si="22"/>
        <v>140</v>
      </c>
      <c r="AD59" s="85">
        <f t="shared" si="22"/>
        <v>80</v>
      </c>
      <c r="AE59" s="76">
        <f t="shared" si="22"/>
        <v>0</v>
      </c>
      <c r="AF59" s="76">
        <f t="shared" si="22"/>
        <v>0</v>
      </c>
      <c r="AG59" s="76">
        <f t="shared" si="22"/>
        <v>0</v>
      </c>
      <c r="AH59" s="76">
        <f t="shared" si="22"/>
        <v>0</v>
      </c>
      <c r="AI59" s="76">
        <f t="shared" si="22"/>
        <v>0</v>
      </c>
      <c r="AJ59" s="76">
        <f t="shared" si="22"/>
        <v>0</v>
      </c>
      <c r="AK59" s="76">
        <f t="shared" si="22"/>
        <v>0</v>
      </c>
      <c r="AL59" s="76">
        <f t="shared" si="22"/>
        <v>0</v>
      </c>
      <c r="AM59" s="106"/>
      <c r="AN59" s="76">
        <f t="shared" si="22"/>
        <v>380</v>
      </c>
    </row>
    <row r="60" spans="1:42" x14ac:dyDescent="0.35">
      <c r="A60" s="13"/>
      <c r="B60" s="122"/>
      <c r="C60" s="29"/>
      <c r="D60" s="29"/>
      <c r="E60" s="29"/>
      <c r="F60" s="29"/>
      <c r="G60" s="37"/>
      <c r="H60" s="29"/>
      <c r="I60" s="37"/>
      <c r="J60" s="29"/>
      <c r="K60" s="37"/>
      <c r="L60" s="29"/>
      <c r="M60" s="29"/>
      <c r="N60" s="29"/>
      <c r="O60" s="86"/>
      <c r="P60" s="86"/>
      <c r="Q60" s="86"/>
      <c r="S60" s="87"/>
      <c r="T60" s="87"/>
      <c r="U60" s="87"/>
      <c r="V60" s="87"/>
      <c r="W60" s="87"/>
      <c r="X60" s="88"/>
      <c r="Y60" s="88"/>
      <c r="Z60" s="88"/>
      <c r="AA60" s="88"/>
      <c r="AB60" s="88"/>
      <c r="AC60" s="117"/>
      <c r="AD60" s="117"/>
    </row>
    <row r="61" spans="1:42" x14ac:dyDescent="0.35">
      <c r="A61" s="20" t="s">
        <v>37</v>
      </c>
      <c r="B61" s="123"/>
      <c r="C61" s="30"/>
      <c r="D61" s="30"/>
      <c r="E61" s="30"/>
      <c r="F61" s="30"/>
      <c r="G61" s="38"/>
      <c r="H61" s="30"/>
      <c r="I61" s="38"/>
      <c r="J61" s="30"/>
      <c r="K61" s="37"/>
      <c r="L61" s="30"/>
      <c r="M61" s="30"/>
      <c r="N61" s="29"/>
      <c r="O61" s="86"/>
      <c r="P61" s="86"/>
      <c r="Q61" s="86"/>
      <c r="S61" s="119" t="s">
        <v>65</v>
      </c>
      <c r="T61" s="119" t="s">
        <v>66</v>
      </c>
      <c r="U61" s="119" t="s">
        <v>68</v>
      </c>
      <c r="V61" s="119" t="s">
        <v>69</v>
      </c>
      <c r="W61" s="119" t="s">
        <v>70</v>
      </c>
      <c r="X61" s="120" t="s">
        <v>71</v>
      </c>
      <c r="Y61" s="120" t="s">
        <v>72</v>
      </c>
      <c r="Z61" s="120" t="s">
        <v>73</v>
      </c>
      <c r="AA61" s="120" t="s">
        <v>74</v>
      </c>
      <c r="AB61" s="120" t="s">
        <v>75</v>
      </c>
      <c r="AC61" s="121" t="s">
        <v>76</v>
      </c>
      <c r="AD61" s="121" t="s">
        <v>77</v>
      </c>
      <c r="AE61" s="68" t="s">
        <v>78</v>
      </c>
      <c r="AF61" s="68" t="s">
        <v>79</v>
      </c>
      <c r="AG61" s="68" t="s">
        <v>80</v>
      </c>
      <c r="AH61" s="70" t="s">
        <v>81</v>
      </c>
      <c r="AI61" s="70" t="s">
        <v>82</v>
      </c>
      <c r="AJ61" s="70" t="s">
        <v>83</v>
      </c>
      <c r="AK61" s="70" t="s">
        <v>84</v>
      </c>
      <c r="AL61" s="70" t="s">
        <v>420</v>
      </c>
      <c r="AM61" s="106" t="s">
        <v>930</v>
      </c>
      <c r="AN61" s="19" t="s">
        <v>44</v>
      </c>
    </row>
    <row r="62" spans="1:42" x14ac:dyDescent="0.35">
      <c r="A62" s="48" t="s">
        <v>996</v>
      </c>
      <c r="B62" s="54" t="s">
        <v>401</v>
      </c>
      <c r="C62" s="29">
        <v>0.41</v>
      </c>
      <c r="D62" s="29">
        <v>80</v>
      </c>
      <c r="E62" s="29">
        <v>0.33</v>
      </c>
      <c r="F62" s="29">
        <v>0.3</v>
      </c>
      <c r="G62" s="37">
        <v>0</v>
      </c>
      <c r="H62" s="29">
        <v>0</v>
      </c>
      <c r="I62" s="37">
        <v>0</v>
      </c>
      <c r="J62" s="29">
        <v>0</v>
      </c>
      <c r="K62" s="37">
        <v>0</v>
      </c>
      <c r="L62" s="29">
        <v>0</v>
      </c>
      <c r="M62" s="29">
        <v>0.3</v>
      </c>
      <c r="N62" s="29">
        <f t="shared" si="12"/>
        <v>82.5</v>
      </c>
      <c r="O62" s="86">
        <f t="shared" si="5"/>
        <v>70</v>
      </c>
      <c r="P62" s="86">
        <f t="shared" si="6"/>
        <v>11</v>
      </c>
      <c r="Q62" s="86">
        <f t="shared" si="7"/>
        <v>0</v>
      </c>
      <c r="R62" s="2">
        <f t="shared" ref="R62:R67" si="23">SUM(AH62:AL62)</f>
        <v>0</v>
      </c>
      <c r="S62" s="87"/>
      <c r="T62" s="87"/>
      <c r="U62" s="87"/>
      <c r="V62" s="87">
        <v>35</v>
      </c>
      <c r="W62" s="87">
        <v>35</v>
      </c>
      <c r="X62" s="88">
        <v>11</v>
      </c>
      <c r="Y62" s="88"/>
      <c r="Z62" s="88"/>
      <c r="AA62" s="88"/>
      <c r="AB62" s="88"/>
      <c r="AC62" s="117"/>
      <c r="AD62" s="117"/>
      <c r="AN62" s="19">
        <f t="shared" ref="AN62:AN67" si="24">SUM(S62:AL62)</f>
        <v>81</v>
      </c>
      <c r="AO62" s="2" t="s">
        <v>919</v>
      </c>
      <c r="AP62" s="12">
        <v>6</v>
      </c>
    </row>
    <row r="63" spans="1:42" x14ac:dyDescent="0.35">
      <c r="A63" s="50" t="s">
        <v>997</v>
      </c>
      <c r="B63" s="53" t="s">
        <v>401</v>
      </c>
      <c r="C63" s="29">
        <v>0.48</v>
      </c>
      <c r="D63" s="29">
        <v>80</v>
      </c>
      <c r="E63" s="29">
        <v>0.38</v>
      </c>
      <c r="F63" s="29">
        <v>0.35</v>
      </c>
      <c r="G63" s="37">
        <v>0</v>
      </c>
      <c r="H63" s="29">
        <v>0</v>
      </c>
      <c r="I63" s="37">
        <v>0</v>
      </c>
      <c r="J63" s="29">
        <v>0</v>
      </c>
      <c r="K63" s="37">
        <v>0</v>
      </c>
      <c r="L63" s="29">
        <v>0</v>
      </c>
      <c r="M63" s="29">
        <v>0.35</v>
      </c>
      <c r="N63" s="29">
        <f t="shared" si="12"/>
        <v>96.25</v>
      </c>
      <c r="O63" s="86">
        <f t="shared" si="5"/>
        <v>0</v>
      </c>
      <c r="P63" s="86">
        <f t="shared" si="6"/>
        <v>95</v>
      </c>
      <c r="Q63" s="86">
        <f t="shared" si="7"/>
        <v>0</v>
      </c>
      <c r="R63" s="2">
        <f t="shared" si="23"/>
        <v>0</v>
      </c>
      <c r="S63" s="87"/>
      <c r="T63" s="87"/>
      <c r="U63" s="87"/>
      <c r="V63" s="87"/>
      <c r="W63" s="87"/>
      <c r="X63" s="88"/>
      <c r="Y63" s="88"/>
      <c r="Z63" s="88">
        <v>35</v>
      </c>
      <c r="AA63" s="88">
        <v>35</v>
      </c>
      <c r="AB63" s="88">
        <v>25</v>
      </c>
      <c r="AC63" s="117"/>
      <c r="AD63" s="117"/>
      <c r="AN63" s="19">
        <f t="shared" si="24"/>
        <v>95</v>
      </c>
      <c r="AO63" s="2" t="s">
        <v>919</v>
      </c>
      <c r="AP63" s="12">
        <v>6</v>
      </c>
    </row>
    <row r="64" spans="1:42" x14ac:dyDescent="0.35">
      <c r="A64" s="108" t="s">
        <v>931</v>
      </c>
      <c r="B64" s="110" t="s">
        <v>401</v>
      </c>
      <c r="C64" s="29">
        <v>0.75</v>
      </c>
      <c r="D64" s="29">
        <v>20</v>
      </c>
      <c r="E64" s="29">
        <v>0.15</v>
      </c>
      <c r="F64" s="29">
        <v>0.14000000000000001</v>
      </c>
      <c r="G64" s="37">
        <v>0</v>
      </c>
      <c r="H64" s="29">
        <v>0</v>
      </c>
      <c r="I64" s="37">
        <v>0</v>
      </c>
      <c r="J64" s="29">
        <v>0</v>
      </c>
      <c r="K64" s="37">
        <v>0</v>
      </c>
      <c r="L64" s="29">
        <v>0</v>
      </c>
      <c r="M64" s="29">
        <v>0.14000000000000001</v>
      </c>
      <c r="N64" s="29">
        <f t="shared" si="12"/>
        <v>38.500000000000007</v>
      </c>
      <c r="O64" s="86">
        <f t="shared" si="5"/>
        <v>0</v>
      </c>
      <c r="P64" s="86">
        <f t="shared" si="6"/>
        <v>0</v>
      </c>
      <c r="Q64" s="86">
        <f t="shared" si="7"/>
        <v>0</v>
      </c>
      <c r="R64" s="2">
        <f t="shared" si="23"/>
        <v>0</v>
      </c>
      <c r="S64" s="87"/>
      <c r="T64" s="87"/>
      <c r="U64" s="87"/>
      <c r="V64" s="87"/>
      <c r="W64" s="87"/>
      <c r="X64" s="88"/>
      <c r="Y64" s="88"/>
      <c r="Z64" s="88"/>
      <c r="AA64" s="88"/>
      <c r="AB64" s="88"/>
      <c r="AC64" s="117"/>
      <c r="AD64" s="117"/>
      <c r="AM64" s="103">
        <v>37</v>
      </c>
      <c r="AN64" s="19">
        <f t="shared" si="24"/>
        <v>0</v>
      </c>
      <c r="AO64" s="2" t="s">
        <v>919</v>
      </c>
    </row>
    <row r="65" spans="1:42" x14ac:dyDescent="0.35">
      <c r="A65" s="50" t="s">
        <v>998</v>
      </c>
      <c r="B65" s="53" t="s">
        <v>401</v>
      </c>
      <c r="C65" s="29">
        <v>0.34</v>
      </c>
      <c r="D65" s="29">
        <v>75</v>
      </c>
      <c r="E65" s="29">
        <v>0.26</v>
      </c>
      <c r="F65" s="29">
        <v>0.23</v>
      </c>
      <c r="G65" s="37">
        <v>0</v>
      </c>
      <c r="H65" s="29">
        <v>0</v>
      </c>
      <c r="I65" s="37">
        <v>0</v>
      </c>
      <c r="J65" s="29">
        <v>0</v>
      </c>
      <c r="K65" s="29"/>
      <c r="L65" s="29">
        <v>0</v>
      </c>
      <c r="M65" s="29">
        <v>0.23</v>
      </c>
      <c r="N65" s="29">
        <f t="shared" si="12"/>
        <v>63.25</v>
      </c>
      <c r="O65" s="86">
        <f t="shared" si="5"/>
        <v>0</v>
      </c>
      <c r="P65" s="86">
        <f t="shared" si="6"/>
        <v>63</v>
      </c>
      <c r="Q65" s="86">
        <f t="shared" si="7"/>
        <v>0</v>
      </c>
      <c r="R65" s="2">
        <f t="shared" si="23"/>
        <v>0</v>
      </c>
      <c r="S65" s="87"/>
      <c r="T65" s="87"/>
      <c r="U65" s="87"/>
      <c r="V65" s="87"/>
      <c r="W65" s="87"/>
      <c r="X65" s="88"/>
      <c r="Y65" s="88"/>
      <c r="Z65" s="88">
        <v>35</v>
      </c>
      <c r="AA65" s="88">
        <v>28</v>
      </c>
      <c r="AB65" s="88"/>
      <c r="AC65" s="117"/>
      <c r="AD65" s="117"/>
      <c r="AN65" s="19">
        <f t="shared" si="24"/>
        <v>63</v>
      </c>
      <c r="AO65" s="2" t="s">
        <v>919</v>
      </c>
      <c r="AP65" s="12">
        <v>6</v>
      </c>
    </row>
    <row r="66" spans="1:42" x14ac:dyDescent="0.35">
      <c r="A66" s="48" t="s">
        <v>999</v>
      </c>
      <c r="B66" s="54" t="s">
        <v>401</v>
      </c>
      <c r="C66" s="29">
        <v>0.96</v>
      </c>
      <c r="D66" s="29">
        <v>80</v>
      </c>
      <c r="E66" s="29">
        <v>0.77</v>
      </c>
      <c r="F66" s="29">
        <v>0.69</v>
      </c>
      <c r="G66" s="37">
        <v>0</v>
      </c>
      <c r="H66" s="29">
        <v>0</v>
      </c>
      <c r="I66" s="37">
        <v>0</v>
      </c>
      <c r="J66" s="29">
        <v>0</v>
      </c>
      <c r="K66" s="29">
        <v>0.69</v>
      </c>
      <c r="L66" s="29">
        <v>97</v>
      </c>
      <c r="M66" s="29"/>
      <c r="N66" s="29">
        <f t="shared" si="12"/>
        <v>0</v>
      </c>
      <c r="O66" s="86">
        <f t="shared" si="5"/>
        <v>144</v>
      </c>
      <c r="P66" s="86">
        <f t="shared" si="6"/>
        <v>0</v>
      </c>
      <c r="Q66" s="86">
        <f t="shared" si="7"/>
        <v>0</v>
      </c>
      <c r="R66" s="2">
        <f t="shared" si="23"/>
        <v>0</v>
      </c>
      <c r="S66" s="87"/>
      <c r="T66" s="87"/>
      <c r="U66" s="87">
        <v>144</v>
      </c>
      <c r="V66" s="87"/>
      <c r="W66" s="87"/>
      <c r="AN66" s="19">
        <f t="shared" si="24"/>
        <v>144</v>
      </c>
      <c r="AO66" s="2" t="s">
        <v>919</v>
      </c>
      <c r="AP66" s="12">
        <v>6</v>
      </c>
    </row>
    <row r="67" spans="1:42" x14ac:dyDescent="0.35">
      <c r="A67" s="50" t="s">
        <v>1000</v>
      </c>
      <c r="B67" s="53" t="s">
        <v>401</v>
      </c>
      <c r="C67" s="29">
        <v>1.04</v>
      </c>
      <c r="D67" s="29">
        <v>20</v>
      </c>
      <c r="E67" s="29">
        <v>0.21</v>
      </c>
      <c r="F67" s="29">
        <v>0.19</v>
      </c>
      <c r="G67" s="37">
        <v>0</v>
      </c>
      <c r="H67" s="29">
        <v>0</v>
      </c>
      <c r="I67" s="37">
        <v>0</v>
      </c>
      <c r="J67" s="29">
        <v>0</v>
      </c>
      <c r="K67" s="29">
        <v>0.19</v>
      </c>
      <c r="L67" s="29">
        <v>26</v>
      </c>
      <c r="M67" s="29"/>
      <c r="N67" s="29">
        <f t="shared" si="12"/>
        <v>0</v>
      </c>
      <c r="O67" s="2">
        <f t="shared" si="5"/>
        <v>0</v>
      </c>
      <c r="P67" s="2">
        <f t="shared" si="6"/>
        <v>26</v>
      </c>
      <c r="Q67" s="2">
        <f t="shared" si="7"/>
        <v>0</v>
      </c>
      <c r="R67" s="2">
        <f t="shared" si="23"/>
        <v>0</v>
      </c>
      <c r="Y67" s="64">
        <v>20</v>
      </c>
      <c r="Z67" s="64">
        <v>6</v>
      </c>
      <c r="AN67" s="19">
        <f t="shared" si="24"/>
        <v>26</v>
      </c>
      <c r="AO67" s="2" t="s">
        <v>919</v>
      </c>
      <c r="AP67" s="12">
        <v>6</v>
      </c>
    </row>
    <row r="68" spans="1:42" x14ac:dyDescent="0.35">
      <c r="A68" s="13" t="s">
        <v>44</v>
      </c>
      <c r="B68" s="122"/>
      <c r="C68" s="29"/>
      <c r="D68" s="29"/>
      <c r="E68" s="29"/>
      <c r="F68" s="29"/>
      <c r="G68" s="37"/>
      <c r="H68" s="29"/>
      <c r="I68" s="37"/>
      <c r="J68" s="29"/>
      <c r="K68" s="37"/>
      <c r="L68" s="29"/>
      <c r="M68" s="29"/>
      <c r="N68" s="29"/>
      <c r="O68" s="76">
        <f t="shared" ref="O68:AL68" si="25">SUM(O62:O63,O65:O67)</f>
        <v>214</v>
      </c>
      <c r="P68" s="76">
        <f t="shared" si="25"/>
        <v>195</v>
      </c>
      <c r="Q68" s="76">
        <f t="shared" si="25"/>
        <v>0</v>
      </c>
      <c r="R68" s="76">
        <f t="shared" si="25"/>
        <v>0</v>
      </c>
      <c r="S68" s="76">
        <f t="shared" si="25"/>
        <v>0</v>
      </c>
      <c r="T68" s="76">
        <f t="shared" si="25"/>
        <v>0</v>
      </c>
      <c r="U68" s="76">
        <f t="shared" si="25"/>
        <v>144</v>
      </c>
      <c r="V68" s="76">
        <f t="shared" si="25"/>
        <v>35</v>
      </c>
      <c r="W68" s="76">
        <f t="shared" si="25"/>
        <v>35</v>
      </c>
      <c r="X68" s="76">
        <f t="shared" si="25"/>
        <v>11</v>
      </c>
      <c r="Y68" s="76">
        <f t="shared" si="25"/>
        <v>20</v>
      </c>
      <c r="Z68" s="76">
        <f t="shared" si="25"/>
        <v>76</v>
      </c>
      <c r="AA68" s="76">
        <f t="shared" si="25"/>
        <v>63</v>
      </c>
      <c r="AB68" s="76">
        <f t="shared" si="25"/>
        <v>25</v>
      </c>
      <c r="AC68" s="76">
        <f t="shared" si="25"/>
        <v>0</v>
      </c>
      <c r="AD68" s="76">
        <f t="shared" si="25"/>
        <v>0</v>
      </c>
      <c r="AE68" s="76">
        <f t="shared" si="25"/>
        <v>0</v>
      </c>
      <c r="AF68" s="76">
        <f t="shared" si="25"/>
        <v>0</v>
      </c>
      <c r="AG68" s="76">
        <f t="shared" si="25"/>
        <v>0</v>
      </c>
      <c r="AH68" s="76">
        <f t="shared" si="25"/>
        <v>0</v>
      </c>
      <c r="AI68" s="76">
        <f t="shared" si="25"/>
        <v>0</v>
      </c>
      <c r="AJ68" s="76">
        <f t="shared" si="25"/>
        <v>0</v>
      </c>
      <c r="AK68" s="76">
        <f t="shared" si="25"/>
        <v>0</v>
      </c>
      <c r="AL68" s="76">
        <f t="shared" si="25"/>
        <v>0</v>
      </c>
      <c r="AM68" s="106"/>
      <c r="AN68" s="76">
        <f>SUM(AN62:AN63,AN65:AN67)</f>
        <v>409</v>
      </c>
    </row>
    <row r="69" spans="1:42" x14ac:dyDescent="0.35">
      <c r="A69" s="13"/>
      <c r="B69" s="122"/>
      <c r="C69" s="29"/>
      <c r="D69" s="29"/>
      <c r="E69" s="29"/>
      <c r="F69" s="29"/>
      <c r="G69" s="37"/>
      <c r="H69" s="29"/>
      <c r="I69" s="37"/>
      <c r="J69" s="29"/>
      <c r="K69" s="37"/>
      <c r="L69" s="29"/>
      <c r="M69" s="29"/>
      <c r="N69" s="29"/>
    </row>
    <row r="70" spans="1:42" x14ac:dyDescent="0.35">
      <c r="A70" s="20" t="s">
        <v>38</v>
      </c>
      <c r="B70" s="123"/>
      <c r="C70" s="30"/>
      <c r="D70" s="30"/>
      <c r="E70" s="30"/>
      <c r="F70" s="30"/>
      <c r="G70" s="38"/>
      <c r="H70" s="30"/>
      <c r="I70" s="38"/>
      <c r="J70" s="30"/>
      <c r="K70" s="38"/>
      <c r="L70" s="30"/>
      <c r="M70" s="30"/>
      <c r="N70" s="29"/>
      <c r="S70" s="62" t="s">
        <v>65</v>
      </c>
      <c r="T70" s="62" t="s">
        <v>66</v>
      </c>
      <c r="U70" s="62" t="s">
        <v>68</v>
      </c>
      <c r="V70" s="62" t="s">
        <v>69</v>
      </c>
      <c r="W70" s="62" t="s">
        <v>70</v>
      </c>
      <c r="X70" s="65" t="s">
        <v>71</v>
      </c>
      <c r="Y70" s="65" t="s">
        <v>72</v>
      </c>
      <c r="Z70" s="65" t="s">
        <v>73</v>
      </c>
      <c r="AA70" s="65" t="s">
        <v>74</v>
      </c>
      <c r="AB70" s="65" t="s">
        <v>75</v>
      </c>
      <c r="AC70" s="68" t="s">
        <v>76</v>
      </c>
      <c r="AD70" s="68" t="s">
        <v>77</v>
      </c>
      <c r="AE70" s="68" t="s">
        <v>78</v>
      </c>
      <c r="AF70" s="68" t="s">
        <v>79</v>
      </c>
      <c r="AG70" s="68" t="s">
        <v>80</v>
      </c>
      <c r="AH70" s="70" t="s">
        <v>81</v>
      </c>
      <c r="AI70" s="70" t="s">
        <v>82</v>
      </c>
      <c r="AJ70" s="70" t="s">
        <v>83</v>
      </c>
      <c r="AK70" s="70" t="s">
        <v>84</v>
      </c>
      <c r="AL70" s="70" t="s">
        <v>420</v>
      </c>
      <c r="AM70" s="106" t="s">
        <v>930</v>
      </c>
      <c r="AN70" s="19" t="s">
        <v>44</v>
      </c>
    </row>
    <row r="71" spans="1:42" x14ac:dyDescent="0.35">
      <c r="A71" s="50" t="s">
        <v>1001</v>
      </c>
      <c r="B71" s="53" t="s">
        <v>401</v>
      </c>
      <c r="C71" s="29">
        <v>0.43</v>
      </c>
      <c r="D71" s="29">
        <v>50</v>
      </c>
      <c r="E71" s="29">
        <v>0.22</v>
      </c>
      <c r="F71" s="29">
        <v>0.19</v>
      </c>
      <c r="G71" s="37">
        <v>0</v>
      </c>
      <c r="H71" s="29">
        <v>0</v>
      </c>
      <c r="I71" s="37">
        <v>0</v>
      </c>
      <c r="J71" s="29">
        <v>0</v>
      </c>
      <c r="K71" s="37">
        <v>0.19</v>
      </c>
      <c r="L71" s="29">
        <v>27</v>
      </c>
      <c r="M71" s="37"/>
      <c r="N71" s="29">
        <v>0</v>
      </c>
      <c r="O71" s="2">
        <f t="shared" si="5"/>
        <v>0</v>
      </c>
      <c r="P71" s="71">
        <v>27</v>
      </c>
      <c r="Q71" s="2">
        <f t="shared" si="7"/>
        <v>0</v>
      </c>
      <c r="R71" s="2">
        <f t="shared" ref="R71:R86" si="26">SUM(AH71:AL71)</f>
        <v>0</v>
      </c>
      <c r="X71" s="88">
        <v>20</v>
      </c>
      <c r="Y71" s="88">
        <v>7</v>
      </c>
      <c r="AN71" s="19">
        <f t="shared" ref="AN71:AN86" si="27">SUM(S71:AL71)</f>
        <v>27</v>
      </c>
      <c r="AO71" s="2" t="s">
        <v>917</v>
      </c>
      <c r="AP71" s="12">
        <v>6</v>
      </c>
    </row>
    <row r="72" spans="1:42" x14ac:dyDescent="0.35">
      <c r="A72" s="108" t="s">
        <v>1002</v>
      </c>
      <c r="B72" s="110" t="s">
        <v>401</v>
      </c>
      <c r="C72" s="29">
        <v>0.39</v>
      </c>
      <c r="D72" s="29">
        <v>75</v>
      </c>
      <c r="E72" s="29">
        <v>0.28999999999999998</v>
      </c>
      <c r="F72" s="29">
        <v>0.26</v>
      </c>
      <c r="G72" s="37">
        <v>0</v>
      </c>
      <c r="H72" s="29">
        <v>0</v>
      </c>
      <c r="I72" s="37">
        <v>0.16</v>
      </c>
      <c r="J72" s="29">
        <v>8</v>
      </c>
      <c r="K72" s="37">
        <v>0.1</v>
      </c>
      <c r="L72" s="29">
        <v>14</v>
      </c>
      <c r="M72" s="37"/>
      <c r="N72" s="29">
        <v>0</v>
      </c>
      <c r="O72" s="2">
        <f t="shared" si="5"/>
        <v>0</v>
      </c>
      <c r="P72" s="71">
        <f t="shared" si="6"/>
        <v>0</v>
      </c>
      <c r="Q72" s="2">
        <f t="shared" si="7"/>
        <v>0</v>
      </c>
      <c r="R72" s="2">
        <f t="shared" si="26"/>
        <v>0</v>
      </c>
      <c r="X72" s="88"/>
      <c r="Y72" s="88"/>
      <c r="AM72" s="103">
        <v>15</v>
      </c>
      <c r="AN72" s="19">
        <f t="shared" si="27"/>
        <v>0</v>
      </c>
      <c r="AO72" s="2" t="s">
        <v>917</v>
      </c>
    </row>
    <row r="73" spans="1:42" x14ac:dyDescent="0.35">
      <c r="A73" s="108" t="s">
        <v>1003</v>
      </c>
      <c r="B73" s="110" t="s">
        <v>401</v>
      </c>
      <c r="C73" s="29">
        <v>0.27</v>
      </c>
      <c r="D73" s="29">
        <v>90</v>
      </c>
      <c r="E73" s="29">
        <v>0.24</v>
      </c>
      <c r="F73" s="29">
        <v>0.22</v>
      </c>
      <c r="G73" s="37">
        <v>0</v>
      </c>
      <c r="H73" s="29">
        <v>0</v>
      </c>
      <c r="I73" s="37">
        <v>0.11</v>
      </c>
      <c r="J73" s="29">
        <v>5</v>
      </c>
      <c r="K73" s="37">
        <v>0.11</v>
      </c>
      <c r="L73" s="29">
        <v>15</v>
      </c>
      <c r="M73" s="29"/>
      <c r="N73" s="29">
        <v>0</v>
      </c>
      <c r="O73" s="2">
        <f t="shared" si="5"/>
        <v>0</v>
      </c>
      <c r="P73" s="71">
        <f t="shared" si="6"/>
        <v>0</v>
      </c>
      <c r="Q73" s="2">
        <f t="shared" si="7"/>
        <v>0</v>
      </c>
      <c r="R73" s="2">
        <f t="shared" si="26"/>
        <v>0</v>
      </c>
      <c r="X73" s="88"/>
      <c r="Y73" s="88"/>
      <c r="AM73" s="103">
        <v>15</v>
      </c>
      <c r="AN73" s="19">
        <f t="shared" si="27"/>
        <v>0</v>
      </c>
      <c r="AO73" s="2" t="s">
        <v>917</v>
      </c>
    </row>
    <row r="74" spans="1:42" x14ac:dyDescent="0.35">
      <c r="A74" s="108" t="s">
        <v>1004</v>
      </c>
      <c r="B74" s="110" t="s">
        <v>401</v>
      </c>
      <c r="C74" s="29">
        <v>0.15</v>
      </c>
      <c r="D74" s="29">
        <v>100</v>
      </c>
      <c r="E74" s="29">
        <v>0.15</v>
      </c>
      <c r="F74" s="29">
        <v>0.14000000000000001</v>
      </c>
      <c r="G74" s="37">
        <v>0</v>
      </c>
      <c r="H74" s="29">
        <v>0</v>
      </c>
      <c r="I74" s="37">
        <v>0</v>
      </c>
      <c r="J74" s="29">
        <v>0</v>
      </c>
      <c r="K74" s="37">
        <v>0.14000000000000001</v>
      </c>
      <c r="L74" s="29">
        <v>19</v>
      </c>
      <c r="M74" s="29"/>
      <c r="N74" s="29">
        <f t="shared" si="12"/>
        <v>0</v>
      </c>
      <c r="O74" s="2">
        <f t="shared" ref="O74:O135" si="28">SUM(S74:W74)</f>
        <v>0</v>
      </c>
      <c r="P74" s="2">
        <f t="shared" ref="P74:P135" si="29">SUM(X74:AB74)</f>
        <v>0</v>
      </c>
      <c r="Q74" s="2">
        <f t="shared" ref="Q74:Q135" si="30">SUM(AC74:AG74)</f>
        <v>0</v>
      </c>
      <c r="R74" s="2">
        <f t="shared" si="26"/>
        <v>0</v>
      </c>
      <c r="AM74" s="103">
        <v>19</v>
      </c>
      <c r="AN74" s="19">
        <f t="shared" si="27"/>
        <v>0</v>
      </c>
      <c r="AO74" s="2" t="s">
        <v>917</v>
      </c>
    </row>
    <row r="75" spans="1:42" x14ac:dyDescent="0.35">
      <c r="A75" s="108" t="s">
        <v>1005</v>
      </c>
      <c r="B75" s="110" t="s">
        <v>401</v>
      </c>
      <c r="C75" s="29">
        <v>0.15</v>
      </c>
      <c r="D75" s="29">
        <v>100</v>
      </c>
      <c r="E75" s="29">
        <v>0.15</v>
      </c>
      <c r="F75" s="29">
        <v>0.14000000000000001</v>
      </c>
      <c r="G75" s="37">
        <v>0</v>
      </c>
      <c r="H75" s="29">
        <v>0</v>
      </c>
      <c r="I75" s="37">
        <v>0</v>
      </c>
      <c r="J75" s="29">
        <v>0</v>
      </c>
      <c r="K75" s="37">
        <v>0.14000000000000001</v>
      </c>
      <c r="L75" s="29">
        <v>19</v>
      </c>
      <c r="M75" s="29"/>
      <c r="N75" s="29">
        <f t="shared" si="12"/>
        <v>0</v>
      </c>
      <c r="O75" s="2">
        <f t="shared" si="28"/>
        <v>0</v>
      </c>
      <c r="P75" s="2">
        <f t="shared" si="29"/>
        <v>0</v>
      </c>
      <c r="Q75" s="2">
        <f t="shared" si="30"/>
        <v>0</v>
      </c>
      <c r="R75" s="2">
        <f t="shared" si="26"/>
        <v>0</v>
      </c>
      <c r="AM75" s="103">
        <v>19</v>
      </c>
      <c r="AN75" s="19">
        <f t="shared" si="27"/>
        <v>0</v>
      </c>
      <c r="AO75" s="2" t="s">
        <v>917</v>
      </c>
    </row>
    <row r="76" spans="1:42" x14ac:dyDescent="0.35">
      <c r="A76" s="108" t="s">
        <v>1006</v>
      </c>
      <c r="B76" s="110" t="s">
        <v>401</v>
      </c>
      <c r="C76" s="29">
        <v>0.33</v>
      </c>
      <c r="D76" s="29">
        <v>100</v>
      </c>
      <c r="E76" s="29">
        <v>0.33</v>
      </c>
      <c r="F76" s="29">
        <v>0.3</v>
      </c>
      <c r="G76" s="37">
        <v>0</v>
      </c>
      <c r="H76" s="29">
        <v>0</v>
      </c>
      <c r="I76" s="37">
        <v>0.3</v>
      </c>
      <c r="J76" s="29">
        <v>15</v>
      </c>
      <c r="K76" s="37">
        <v>0</v>
      </c>
      <c r="L76" s="29">
        <v>0</v>
      </c>
      <c r="M76" s="29"/>
      <c r="N76" s="29">
        <f t="shared" si="12"/>
        <v>0</v>
      </c>
      <c r="O76" s="2">
        <f t="shared" si="28"/>
        <v>0</v>
      </c>
      <c r="P76" s="2">
        <f t="shared" si="29"/>
        <v>0</v>
      </c>
      <c r="Q76" s="2">
        <f t="shared" si="30"/>
        <v>0</v>
      </c>
      <c r="R76" s="2">
        <f t="shared" si="26"/>
        <v>0</v>
      </c>
      <c r="AM76" s="103">
        <v>15</v>
      </c>
      <c r="AN76" s="19">
        <f t="shared" si="27"/>
        <v>0</v>
      </c>
      <c r="AO76" s="2" t="s">
        <v>917</v>
      </c>
    </row>
    <row r="77" spans="1:42" x14ac:dyDescent="0.35">
      <c r="A77" s="108" t="s">
        <v>1007</v>
      </c>
      <c r="B77" s="110" t="s">
        <v>401</v>
      </c>
      <c r="C77" s="29">
        <v>0.47</v>
      </c>
      <c r="D77" s="29">
        <v>100</v>
      </c>
      <c r="E77" s="29">
        <v>0.47</v>
      </c>
      <c r="F77" s="29">
        <v>0.42</v>
      </c>
      <c r="G77" s="37">
        <v>0</v>
      </c>
      <c r="H77" s="29">
        <v>0</v>
      </c>
      <c r="I77" s="37">
        <v>0.42</v>
      </c>
      <c r="J77" s="29">
        <v>21</v>
      </c>
      <c r="K77" s="37">
        <v>0</v>
      </c>
      <c r="L77" s="29">
        <v>0</v>
      </c>
      <c r="M77" s="29"/>
      <c r="N77" s="29">
        <f t="shared" si="12"/>
        <v>0</v>
      </c>
      <c r="O77" s="2">
        <f t="shared" si="28"/>
        <v>0</v>
      </c>
      <c r="P77" s="2">
        <f t="shared" si="29"/>
        <v>0</v>
      </c>
      <c r="Q77" s="2">
        <f t="shared" si="30"/>
        <v>0</v>
      </c>
      <c r="R77" s="2">
        <f t="shared" si="26"/>
        <v>0</v>
      </c>
      <c r="AM77" s="103">
        <v>21</v>
      </c>
      <c r="AN77" s="19">
        <f t="shared" si="27"/>
        <v>0</v>
      </c>
      <c r="AO77" s="2" t="s">
        <v>917</v>
      </c>
    </row>
    <row r="78" spans="1:42" x14ac:dyDescent="0.35">
      <c r="A78" s="108" t="s">
        <v>1008</v>
      </c>
      <c r="B78" s="110" t="s">
        <v>401</v>
      </c>
      <c r="C78" s="29">
        <v>0.5</v>
      </c>
      <c r="D78" s="29">
        <v>100</v>
      </c>
      <c r="E78" s="29">
        <v>0.5</v>
      </c>
      <c r="F78" s="29">
        <v>0.45</v>
      </c>
      <c r="G78" s="37">
        <v>0</v>
      </c>
      <c r="H78" s="29">
        <v>0</v>
      </c>
      <c r="I78" s="37">
        <v>0.45</v>
      </c>
      <c r="J78" s="29">
        <v>23</v>
      </c>
      <c r="K78" s="37">
        <v>0</v>
      </c>
      <c r="L78" s="29">
        <v>0</v>
      </c>
      <c r="M78" s="29"/>
      <c r="N78" s="29">
        <f t="shared" si="12"/>
        <v>0</v>
      </c>
      <c r="O78" s="2">
        <f t="shared" si="28"/>
        <v>0</v>
      </c>
      <c r="P78" s="2">
        <f t="shared" si="29"/>
        <v>0</v>
      </c>
      <c r="Q78" s="2">
        <f t="shared" si="30"/>
        <v>0</v>
      </c>
      <c r="R78" s="2">
        <f t="shared" si="26"/>
        <v>0</v>
      </c>
      <c r="AM78" s="103">
        <v>23</v>
      </c>
      <c r="AN78" s="19">
        <f t="shared" si="27"/>
        <v>0</v>
      </c>
      <c r="AO78" s="2" t="s">
        <v>917</v>
      </c>
    </row>
    <row r="79" spans="1:42" x14ac:dyDescent="0.35">
      <c r="A79" s="50" t="s">
        <v>1011</v>
      </c>
      <c r="B79" s="53" t="s">
        <v>401</v>
      </c>
      <c r="C79" s="29">
        <v>0.3</v>
      </c>
      <c r="D79" s="29">
        <v>80</v>
      </c>
      <c r="E79" s="29">
        <v>0.24</v>
      </c>
      <c r="F79" s="29">
        <v>0.22</v>
      </c>
      <c r="G79" s="37">
        <v>0</v>
      </c>
      <c r="H79" s="29">
        <v>0</v>
      </c>
      <c r="I79" s="37">
        <v>0</v>
      </c>
      <c r="J79" s="29">
        <v>0</v>
      </c>
      <c r="K79" s="37">
        <v>0.22</v>
      </c>
      <c r="L79" s="29">
        <v>30</v>
      </c>
      <c r="M79" s="29"/>
      <c r="N79" s="29">
        <f t="shared" si="12"/>
        <v>0</v>
      </c>
      <c r="O79" s="2">
        <f t="shared" si="28"/>
        <v>0</v>
      </c>
      <c r="P79" s="2">
        <f t="shared" si="29"/>
        <v>20</v>
      </c>
      <c r="Q79" s="2">
        <f t="shared" si="30"/>
        <v>10</v>
      </c>
      <c r="R79" s="2">
        <f t="shared" si="26"/>
        <v>0</v>
      </c>
      <c r="AB79" s="64">
        <v>20</v>
      </c>
      <c r="AC79" s="67">
        <v>10</v>
      </c>
      <c r="AN79" s="19">
        <f t="shared" si="27"/>
        <v>30</v>
      </c>
      <c r="AO79" s="2" t="s">
        <v>917</v>
      </c>
      <c r="AP79" s="12">
        <v>6</v>
      </c>
    </row>
    <row r="80" spans="1:42" x14ac:dyDescent="0.35">
      <c r="A80" s="50" t="s">
        <v>1009</v>
      </c>
      <c r="B80" s="53" t="s">
        <v>401</v>
      </c>
      <c r="C80" s="29">
        <v>0.28000000000000003</v>
      </c>
      <c r="D80" s="29">
        <v>100</v>
      </c>
      <c r="E80" s="29">
        <v>0.28000000000000003</v>
      </c>
      <c r="F80" s="29">
        <v>0.25</v>
      </c>
      <c r="G80" s="37">
        <v>0</v>
      </c>
      <c r="H80" s="29">
        <v>0</v>
      </c>
      <c r="I80" s="37">
        <v>0.18</v>
      </c>
      <c r="J80" s="29">
        <v>9</v>
      </c>
      <c r="K80" s="37">
        <v>7.0000000000000007E-2</v>
      </c>
      <c r="L80" s="29">
        <v>11</v>
      </c>
      <c r="M80" s="29"/>
      <c r="N80" s="29">
        <f t="shared" si="12"/>
        <v>0</v>
      </c>
      <c r="O80" s="2">
        <f t="shared" si="28"/>
        <v>0</v>
      </c>
      <c r="P80" s="2">
        <f t="shared" si="29"/>
        <v>0</v>
      </c>
      <c r="Q80" s="2">
        <f t="shared" si="30"/>
        <v>20</v>
      </c>
      <c r="R80" s="2">
        <f t="shared" si="26"/>
        <v>0</v>
      </c>
      <c r="AE80" s="67">
        <v>20</v>
      </c>
      <c r="AN80" s="19">
        <f t="shared" si="27"/>
        <v>20</v>
      </c>
      <c r="AO80" s="2" t="s">
        <v>917</v>
      </c>
      <c r="AP80" s="12">
        <v>6</v>
      </c>
    </row>
    <row r="81" spans="1:42" x14ac:dyDescent="0.35">
      <c r="A81" s="50" t="s">
        <v>1010</v>
      </c>
      <c r="B81" s="53" t="s">
        <v>401</v>
      </c>
      <c r="C81" s="29">
        <v>0.31</v>
      </c>
      <c r="D81" s="29">
        <v>70</v>
      </c>
      <c r="E81" s="29">
        <v>0.22</v>
      </c>
      <c r="F81" s="29">
        <v>0.2</v>
      </c>
      <c r="G81" s="37">
        <v>0</v>
      </c>
      <c r="H81" s="29">
        <v>0</v>
      </c>
      <c r="I81" s="37">
        <v>0.16</v>
      </c>
      <c r="J81" s="29">
        <v>8</v>
      </c>
      <c r="K81" s="37">
        <v>0.04</v>
      </c>
      <c r="L81" s="29">
        <v>5</v>
      </c>
      <c r="M81" s="29"/>
      <c r="N81" s="29">
        <f t="shared" si="12"/>
        <v>0</v>
      </c>
      <c r="O81" s="2">
        <f t="shared" si="28"/>
        <v>0</v>
      </c>
      <c r="P81" s="2">
        <f t="shared" si="29"/>
        <v>0</v>
      </c>
      <c r="Q81" s="2">
        <f t="shared" si="30"/>
        <v>13</v>
      </c>
      <c r="R81" s="2">
        <f t="shared" si="26"/>
        <v>0</v>
      </c>
      <c r="AE81" s="67">
        <v>13</v>
      </c>
      <c r="AN81" s="19">
        <f t="shared" si="27"/>
        <v>13</v>
      </c>
      <c r="AO81" s="2" t="s">
        <v>917</v>
      </c>
      <c r="AP81" s="12">
        <v>6</v>
      </c>
    </row>
    <row r="82" spans="1:42" x14ac:dyDescent="0.35">
      <c r="A82" s="50" t="s">
        <v>1013</v>
      </c>
      <c r="B82" s="53" t="s">
        <v>401</v>
      </c>
      <c r="C82" s="29">
        <v>0.62</v>
      </c>
      <c r="D82" s="29">
        <v>20</v>
      </c>
      <c r="E82" s="29">
        <v>0.12</v>
      </c>
      <c r="F82" s="29">
        <v>0.11</v>
      </c>
      <c r="G82" s="37">
        <v>0</v>
      </c>
      <c r="H82" s="29">
        <v>0</v>
      </c>
      <c r="I82" s="37">
        <v>0</v>
      </c>
      <c r="J82" s="29">
        <v>0</v>
      </c>
      <c r="K82" s="37">
        <v>0.11</v>
      </c>
      <c r="L82" s="29">
        <v>16</v>
      </c>
      <c r="M82" s="29"/>
      <c r="N82" s="29">
        <f t="shared" si="12"/>
        <v>0</v>
      </c>
      <c r="O82" s="2">
        <f t="shared" si="28"/>
        <v>0</v>
      </c>
      <c r="P82" s="2">
        <f t="shared" si="29"/>
        <v>16</v>
      </c>
      <c r="Q82" s="2">
        <f t="shared" si="30"/>
        <v>0</v>
      </c>
      <c r="R82" s="2">
        <f t="shared" si="26"/>
        <v>0</v>
      </c>
      <c r="AA82" s="64">
        <v>16</v>
      </c>
      <c r="AN82" s="19">
        <f t="shared" si="27"/>
        <v>16</v>
      </c>
      <c r="AO82" s="2" t="s">
        <v>917</v>
      </c>
      <c r="AP82" s="12">
        <v>6</v>
      </c>
    </row>
    <row r="83" spans="1:42" x14ac:dyDescent="0.35">
      <c r="A83" s="50" t="s">
        <v>1012</v>
      </c>
      <c r="B83" s="53" t="s">
        <v>401</v>
      </c>
      <c r="C83" s="29">
        <v>0.38</v>
      </c>
      <c r="D83" s="29">
        <v>90</v>
      </c>
      <c r="E83" s="29">
        <v>0.34</v>
      </c>
      <c r="F83" s="29">
        <v>0.31</v>
      </c>
      <c r="G83" s="37">
        <v>0</v>
      </c>
      <c r="H83" s="29">
        <v>0</v>
      </c>
      <c r="I83" s="37">
        <v>0.31</v>
      </c>
      <c r="J83" s="29">
        <v>15</v>
      </c>
      <c r="K83" s="37">
        <v>0</v>
      </c>
      <c r="L83" s="29">
        <v>0</v>
      </c>
      <c r="M83" s="29"/>
      <c r="N83" s="29">
        <f t="shared" si="12"/>
        <v>0</v>
      </c>
      <c r="O83" s="2">
        <f t="shared" si="28"/>
        <v>0</v>
      </c>
      <c r="P83" s="2">
        <f t="shared" si="29"/>
        <v>15</v>
      </c>
      <c r="Q83" s="2">
        <f t="shared" si="30"/>
        <v>0</v>
      </c>
      <c r="R83" s="2">
        <f t="shared" si="26"/>
        <v>0</v>
      </c>
      <c r="AA83" s="64">
        <v>15</v>
      </c>
      <c r="AN83" s="19">
        <f t="shared" si="27"/>
        <v>15</v>
      </c>
      <c r="AO83" s="2" t="s">
        <v>917</v>
      </c>
      <c r="AP83" s="12">
        <v>6</v>
      </c>
    </row>
    <row r="84" spans="1:42" x14ac:dyDescent="0.35">
      <c r="A84" s="108" t="s">
        <v>932</v>
      </c>
      <c r="B84" s="110" t="s">
        <v>401</v>
      </c>
      <c r="C84" s="29">
        <v>0.46</v>
      </c>
      <c r="D84" s="29">
        <v>50</v>
      </c>
      <c r="E84" s="29">
        <v>0.23</v>
      </c>
      <c r="F84" s="29">
        <v>0.21</v>
      </c>
      <c r="G84" s="37">
        <v>0</v>
      </c>
      <c r="H84" s="29">
        <v>0</v>
      </c>
      <c r="I84" s="37">
        <v>0.12</v>
      </c>
      <c r="J84" s="29">
        <v>6</v>
      </c>
      <c r="K84" s="37">
        <v>0.08</v>
      </c>
      <c r="L84" s="29">
        <v>12</v>
      </c>
      <c r="M84" s="29"/>
      <c r="N84" s="29">
        <f t="shared" si="12"/>
        <v>0</v>
      </c>
      <c r="O84" s="2">
        <f t="shared" si="28"/>
        <v>0</v>
      </c>
      <c r="P84" s="2">
        <f t="shared" si="29"/>
        <v>0</v>
      </c>
      <c r="Q84" s="2">
        <f t="shared" si="30"/>
        <v>0</v>
      </c>
      <c r="R84" s="2">
        <f t="shared" si="26"/>
        <v>0</v>
      </c>
      <c r="AM84" s="103">
        <v>18</v>
      </c>
      <c r="AN84" s="19">
        <f t="shared" si="27"/>
        <v>0</v>
      </c>
      <c r="AO84" s="2" t="s">
        <v>917</v>
      </c>
    </row>
    <row r="85" spans="1:42" x14ac:dyDescent="0.35">
      <c r="A85" s="108" t="s">
        <v>933</v>
      </c>
      <c r="B85" s="110" t="s">
        <v>401</v>
      </c>
      <c r="C85" s="29">
        <v>0.44</v>
      </c>
      <c r="D85" s="29">
        <v>75</v>
      </c>
      <c r="E85" s="29">
        <v>0.33</v>
      </c>
      <c r="F85" s="29">
        <v>0.3</v>
      </c>
      <c r="G85" s="37">
        <v>0</v>
      </c>
      <c r="H85" s="29">
        <v>0</v>
      </c>
      <c r="I85" s="37">
        <v>0.27</v>
      </c>
      <c r="J85" s="29">
        <v>13</v>
      </c>
      <c r="K85" s="37">
        <v>0.03</v>
      </c>
      <c r="L85" s="29">
        <v>4</v>
      </c>
      <c r="M85" s="29"/>
      <c r="N85" s="29">
        <f t="shared" si="12"/>
        <v>0</v>
      </c>
      <c r="O85" s="2">
        <f t="shared" si="28"/>
        <v>0</v>
      </c>
      <c r="P85" s="2">
        <f t="shared" si="29"/>
        <v>0</v>
      </c>
      <c r="Q85" s="2">
        <f t="shared" si="30"/>
        <v>0</v>
      </c>
      <c r="R85" s="2">
        <f t="shared" si="26"/>
        <v>0</v>
      </c>
      <c r="AM85" s="103">
        <v>17</v>
      </c>
      <c r="AN85" s="19">
        <f t="shared" si="27"/>
        <v>0</v>
      </c>
      <c r="AO85" s="2" t="s">
        <v>917</v>
      </c>
    </row>
    <row r="86" spans="1:42" x14ac:dyDescent="0.35">
      <c r="A86" s="108" t="s">
        <v>934</v>
      </c>
      <c r="B86" s="110" t="s">
        <v>401</v>
      </c>
      <c r="C86" s="29">
        <v>0.3</v>
      </c>
      <c r="D86" s="29">
        <v>100</v>
      </c>
      <c r="E86" s="29">
        <v>0.3</v>
      </c>
      <c r="F86" s="29">
        <v>0.27</v>
      </c>
      <c r="G86" s="37">
        <v>0</v>
      </c>
      <c r="H86" s="29">
        <v>0</v>
      </c>
      <c r="I86" s="37">
        <v>0.27</v>
      </c>
      <c r="J86" s="29">
        <v>14</v>
      </c>
      <c r="K86" s="37">
        <v>0</v>
      </c>
      <c r="L86" s="29">
        <v>0</v>
      </c>
      <c r="M86" s="29"/>
      <c r="N86" s="29">
        <f t="shared" si="12"/>
        <v>0</v>
      </c>
      <c r="O86" s="2">
        <f t="shared" si="28"/>
        <v>0</v>
      </c>
      <c r="P86" s="2">
        <f t="shared" si="29"/>
        <v>0</v>
      </c>
      <c r="Q86" s="2">
        <f t="shared" si="30"/>
        <v>0</v>
      </c>
      <c r="R86" s="2">
        <f t="shared" si="26"/>
        <v>0</v>
      </c>
      <c r="AM86" s="103">
        <v>14</v>
      </c>
      <c r="AN86" s="19">
        <f t="shared" si="27"/>
        <v>0</v>
      </c>
      <c r="AO86" s="2" t="s">
        <v>917</v>
      </c>
    </row>
    <row r="87" spans="1:42" x14ac:dyDescent="0.35">
      <c r="A87" s="13" t="s">
        <v>44</v>
      </c>
      <c r="B87" s="122"/>
      <c r="C87" s="29"/>
      <c r="D87" s="29"/>
      <c r="E87" s="29"/>
      <c r="F87" s="29"/>
      <c r="G87" s="37"/>
      <c r="H87" s="29"/>
      <c r="I87" s="37"/>
      <c r="J87" s="29"/>
      <c r="K87" s="37"/>
      <c r="L87" s="29"/>
      <c r="M87" s="29"/>
      <c r="N87" s="29"/>
      <c r="O87" s="76">
        <f t="shared" ref="O87:R87" si="31">SUM(O71,O79:O83)</f>
        <v>0</v>
      </c>
      <c r="P87" s="76">
        <f t="shared" si="31"/>
        <v>78</v>
      </c>
      <c r="Q87" s="76">
        <f t="shared" si="31"/>
        <v>43</v>
      </c>
      <c r="R87" s="76">
        <f t="shared" si="31"/>
        <v>0</v>
      </c>
      <c r="S87" s="76">
        <f>SUM(S71,S79:S83)</f>
        <v>0</v>
      </c>
      <c r="T87" s="76">
        <f t="shared" ref="T87:AN87" si="32">SUM(T71,T79:T83)</f>
        <v>0</v>
      </c>
      <c r="U87" s="76">
        <f t="shared" si="32"/>
        <v>0</v>
      </c>
      <c r="V87" s="76">
        <f t="shared" si="32"/>
        <v>0</v>
      </c>
      <c r="W87" s="76">
        <f t="shared" si="32"/>
        <v>0</v>
      </c>
      <c r="X87" s="76">
        <f t="shared" si="32"/>
        <v>20</v>
      </c>
      <c r="Y87" s="76">
        <f t="shared" si="32"/>
        <v>7</v>
      </c>
      <c r="Z87" s="76">
        <f t="shared" si="32"/>
        <v>0</v>
      </c>
      <c r="AA87" s="76">
        <f t="shared" si="32"/>
        <v>31</v>
      </c>
      <c r="AB87" s="76">
        <f t="shared" si="32"/>
        <v>20</v>
      </c>
      <c r="AC87" s="76">
        <f t="shared" si="32"/>
        <v>10</v>
      </c>
      <c r="AD87" s="76">
        <f t="shared" si="32"/>
        <v>0</v>
      </c>
      <c r="AE87" s="76">
        <f t="shared" si="32"/>
        <v>33</v>
      </c>
      <c r="AF87" s="76">
        <f t="shared" si="32"/>
        <v>0</v>
      </c>
      <c r="AG87" s="76">
        <f t="shared" si="32"/>
        <v>0</v>
      </c>
      <c r="AH87" s="76">
        <f t="shared" si="32"/>
        <v>0</v>
      </c>
      <c r="AI87" s="76">
        <f t="shared" si="32"/>
        <v>0</v>
      </c>
      <c r="AJ87" s="76">
        <f t="shared" si="32"/>
        <v>0</v>
      </c>
      <c r="AK87" s="76">
        <f t="shared" si="32"/>
        <v>0</v>
      </c>
      <c r="AL87" s="76">
        <f t="shared" si="32"/>
        <v>0</v>
      </c>
      <c r="AM87" s="106"/>
      <c r="AN87" s="76">
        <f t="shared" si="32"/>
        <v>121</v>
      </c>
    </row>
    <row r="88" spans="1:42" x14ac:dyDescent="0.35">
      <c r="A88" s="13"/>
      <c r="B88" s="122"/>
      <c r="C88" s="29"/>
      <c r="D88" s="29"/>
      <c r="E88" s="29"/>
      <c r="F88" s="29"/>
      <c r="G88" s="37"/>
      <c r="H88" s="29"/>
      <c r="I88" s="37"/>
      <c r="J88" s="29"/>
      <c r="K88" s="37"/>
      <c r="L88" s="29"/>
      <c r="M88" s="29"/>
      <c r="N88" s="29"/>
    </row>
    <row r="89" spans="1:42" x14ac:dyDescent="0.35">
      <c r="A89" s="20" t="s">
        <v>39</v>
      </c>
      <c r="B89" s="123"/>
      <c r="C89" s="30"/>
      <c r="D89" s="30"/>
      <c r="E89" s="30"/>
      <c r="F89" s="30"/>
      <c r="G89" s="38"/>
      <c r="H89" s="30"/>
      <c r="I89" s="38"/>
      <c r="J89" s="30"/>
      <c r="K89" s="38"/>
      <c r="L89" s="30"/>
      <c r="M89" s="30"/>
      <c r="N89" s="29"/>
      <c r="S89" s="62" t="s">
        <v>65</v>
      </c>
      <c r="T89" s="62" t="s">
        <v>66</v>
      </c>
      <c r="U89" s="62" t="s">
        <v>68</v>
      </c>
      <c r="V89" s="62" t="s">
        <v>69</v>
      </c>
      <c r="W89" s="62" t="s">
        <v>70</v>
      </c>
      <c r="X89" s="65" t="s">
        <v>71</v>
      </c>
      <c r="Y89" s="65" t="s">
        <v>72</v>
      </c>
      <c r="Z89" s="65" t="s">
        <v>73</v>
      </c>
      <c r="AA89" s="65" t="s">
        <v>74</v>
      </c>
      <c r="AB89" s="65" t="s">
        <v>75</v>
      </c>
      <c r="AC89" s="68" t="s">
        <v>76</v>
      </c>
      <c r="AD89" s="68" t="s">
        <v>77</v>
      </c>
      <c r="AE89" s="68" t="s">
        <v>78</v>
      </c>
      <c r="AF89" s="68" t="s">
        <v>79</v>
      </c>
      <c r="AG89" s="68" t="s">
        <v>80</v>
      </c>
      <c r="AH89" s="70" t="s">
        <v>81</v>
      </c>
      <c r="AI89" s="70" t="s">
        <v>82</v>
      </c>
      <c r="AJ89" s="70" t="s">
        <v>83</v>
      </c>
      <c r="AK89" s="70" t="s">
        <v>84</v>
      </c>
      <c r="AL89" s="70" t="s">
        <v>420</v>
      </c>
      <c r="AM89" s="106" t="s">
        <v>930</v>
      </c>
      <c r="AN89" s="19" t="s">
        <v>44</v>
      </c>
    </row>
    <row r="90" spans="1:42" x14ac:dyDescent="0.35">
      <c r="A90" s="48" t="s">
        <v>46</v>
      </c>
      <c r="B90" s="54" t="s">
        <v>401</v>
      </c>
      <c r="C90" s="29">
        <v>0.31</v>
      </c>
      <c r="D90" s="29">
        <v>50</v>
      </c>
      <c r="E90" s="29">
        <v>0.16</v>
      </c>
      <c r="F90" s="29">
        <v>0.14000000000000001</v>
      </c>
      <c r="G90" s="37">
        <v>0</v>
      </c>
      <c r="H90" s="29">
        <v>0</v>
      </c>
      <c r="I90" s="37">
        <v>0.14000000000000001</v>
      </c>
      <c r="J90" s="29">
        <v>7</v>
      </c>
      <c r="K90" s="37">
        <v>0</v>
      </c>
      <c r="L90" s="29">
        <v>0</v>
      </c>
      <c r="M90" s="29"/>
      <c r="N90" s="29">
        <f t="shared" ref="N90:N144" si="33">M90*275</f>
        <v>0</v>
      </c>
      <c r="O90" s="2">
        <f t="shared" si="28"/>
        <v>7</v>
      </c>
      <c r="P90" s="2">
        <f t="shared" si="29"/>
        <v>0</v>
      </c>
      <c r="Q90" s="2">
        <f t="shared" si="30"/>
        <v>0</v>
      </c>
      <c r="R90" s="2">
        <f>SUM(AH90:AL90)</f>
        <v>0</v>
      </c>
      <c r="U90" s="60">
        <v>7</v>
      </c>
      <c r="AN90" s="19">
        <f>SUM(S90:AL90)</f>
        <v>7</v>
      </c>
      <c r="AO90" s="2" t="s">
        <v>917</v>
      </c>
      <c r="AP90" s="12">
        <v>6</v>
      </c>
    </row>
    <row r="91" spans="1:42" x14ac:dyDescent="0.35">
      <c r="A91" s="48" t="s">
        <v>47</v>
      </c>
      <c r="B91" s="54" t="s">
        <v>401</v>
      </c>
      <c r="C91" s="29">
        <v>0.23</v>
      </c>
      <c r="D91" s="29">
        <v>50</v>
      </c>
      <c r="E91" s="29">
        <v>0.12</v>
      </c>
      <c r="F91" s="29">
        <v>0.1</v>
      </c>
      <c r="G91" s="37">
        <v>0</v>
      </c>
      <c r="H91" s="29">
        <v>0</v>
      </c>
      <c r="I91" s="37">
        <v>0</v>
      </c>
      <c r="J91" s="29">
        <v>0</v>
      </c>
      <c r="K91" s="37">
        <v>0.1</v>
      </c>
      <c r="L91" s="29">
        <v>14</v>
      </c>
      <c r="M91" s="29"/>
      <c r="N91" s="29">
        <f t="shared" si="33"/>
        <v>0</v>
      </c>
      <c r="O91" s="86">
        <f t="shared" si="28"/>
        <v>14</v>
      </c>
      <c r="P91" s="2">
        <f t="shared" si="29"/>
        <v>0</v>
      </c>
      <c r="Q91" s="2">
        <f t="shared" si="30"/>
        <v>0</v>
      </c>
      <c r="R91" s="2">
        <f>SUM(AH91:AL91)</f>
        <v>0</v>
      </c>
      <c r="U91" s="87">
        <v>14</v>
      </c>
      <c r="AN91" s="19">
        <f>SUM(S91:AL91)</f>
        <v>14</v>
      </c>
      <c r="AO91" s="2" t="s">
        <v>917</v>
      </c>
      <c r="AP91" s="12">
        <v>6</v>
      </c>
    </row>
    <row r="92" spans="1:42" x14ac:dyDescent="0.35">
      <c r="A92" s="48" t="s">
        <v>48</v>
      </c>
      <c r="B92" s="54" t="s">
        <v>401</v>
      </c>
      <c r="C92" s="29">
        <v>0.36</v>
      </c>
      <c r="D92" s="29">
        <v>50</v>
      </c>
      <c r="E92" s="29">
        <v>0.18</v>
      </c>
      <c r="F92" s="29">
        <v>0.16</v>
      </c>
      <c r="G92" s="37">
        <v>0</v>
      </c>
      <c r="H92" s="29">
        <v>0</v>
      </c>
      <c r="I92" s="37">
        <v>0</v>
      </c>
      <c r="J92" s="29">
        <v>0</v>
      </c>
      <c r="K92" s="37">
        <v>0.16</v>
      </c>
      <c r="L92" s="29">
        <v>22</v>
      </c>
      <c r="M92" s="29"/>
      <c r="N92" s="29">
        <f t="shared" si="33"/>
        <v>0</v>
      </c>
      <c r="O92" s="86">
        <f t="shared" si="28"/>
        <v>23</v>
      </c>
      <c r="P92" s="2">
        <f t="shared" si="29"/>
        <v>0</v>
      </c>
      <c r="Q92" s="2">
        <f t="shared" si="30"/>
        <v>0</v>
      </c>
      <c r="R92" s="2">
        <f>SUM(AH92:AL92)</f>
        <v>0</v>
      </c>
      <c r="U92" s="87">
        <v>23</v>
      </c>
      <c r="AN92" s="19">
        <f>SUM(S92:AL92)</f>
        <v>23</v>
      </c>
      <c r="AO92" s="2" t="s">
        <v>917</v>
      </c>
      <c r="AP92" s="12">
        <v>6</v>
      </c>
    </row>
    <row r="93" spans="1:42" x14ac:dyDescent="0.35">
      <c r="A93" s="48" t="s">
        <v>49</v>
      </c>
      <c r="B93" s="54" t="s">
        <v>401</v>
      </c>
      <c r="C93" s="29">
        <v>0.15</v>
      </c>
      <c r="D93" s="29">
        <v>50</v>
      </c>
      <c r="E93" s="29">
        <v>0.08</v>
      </c>
      <c r="F93" s="29">
        <v>7.0000000000000007E-2</v>
      </c>
      <c r="G93" s="37">
        <v>0</v>
      </c>
      <c r="H93" s="29">
        <v>0</v>
      </c>
      <c r="I93" s="37">
        <v>7.0000000000000007E-2</v>
      </c>
      <c r="J93" s="29">
        <v>3</v>
      </c>
      <c r="K93" s="37">
        <v>0</v>
      </c>
      <c r="L93" s="29">
        <v>0</v>
      </c>
      <c r="M93" s="29"/>
      <c r="N93" s="29">
        <f t="shared" si="33"/>
        <v>0</v>
      </c>
      <c r="O93" s="2">
        <f t="shared" si="28"/>
        <v>3</v>
      </c>
      <c r="P93" s="2">
        <f t="shared" si="29"/>
        <v>0</v>
      </c>
      <c r="Q93" s="2">
        <f t="shared" si="30"/>
        <v>0</v>
      </c>
      <c r="R93" s="2">
        <f>SUM(AH93:AL93)</f>
        <v>0</v>
      </c>
      <c r="U93" s="87">
        <v>3</v>
      </c>
      <c r="AN93" s="19">
        <f>SUM(S93:AL93)</f>
        <v>3</v>
      </c>
      <c r="AO93" s="2" t="s">
        <v>917</v>
      </c>
      <c r="AP93" s="12">
        <v>6</v>
      </c>
    </row>
    <row r="94" spans="1:42" x14ac:dyDescent="0.35">
      <c r="A94" s="13" t="s">
        <v>44</v>
      </c>
      <c r="B94" s="29"/>
      <c r="C94" s="29"/>
      <c r="D94" s="29"/>
      <c r="E94" s="29"/>
      <c r="F94" s="29"/>
      <c r="G94" s="37"/>
      <c r="H94" s="29"/>
      <c r="I94" s="37"/>
      <c r="J94" s="29"/>
      <c r="K94" s="37"/>
      <c r="L94" s="29"/>
      <c r="M94" s="29"/>
      <c r="N94" s="29"/>
      <c r="O94" s="76">
        <f t="shared" ref="O94:R94" si="34">SUM(O90:O93)</f>
        <v>47</v>
      </c>
      <c r="P94" s="76">
        <f t="shared" si="34"/>
        <v>0</v>
      </c>
      <c r="Q94" s="76">
        <f t="shared" si="34"/>
        <v>0</v>
      </c>
      <c r="R94" s="76">
        <f t="shared" si="34"/>
        <v>0</v>
      </c>
      <c r="S94" s="76">
        <f>SUM(S90:S93)</f>
        <v>0</v>
      </c>
      <c r="T94" s="76">
        <f t="shared" ref="T94:AN94" si="35">SUM(T90:T93)</f>
        <v>0</v>
      </c>
      <c r="U94" s="85">
        <f t="shared" si="35"/>
        <v>47</v>
      </c>
      <c r="V94" s="76">
        <f t="shared" si="35"/>
        <v>0</v>
      </c>
      <c r="W94" s="76">
        <f t="shared" si="35"/>
        <v>0</v>
      </c>
      <c r="X94" s="76">
        <f t="shared" si="35"/>
        <v>0</v>
      </c>
      <c r="Y94" s="76">
        <f t="shared" si="35"/>
        <v>0</v>
      </c>
      <c r="Z94" s="76">
        <f t="shared" si="35"/>
        <v>0</v>
      </c>
      <c r="AA94" s="76">
        <f t="shared" si="35"/>
        <v>0</v>
      </c>
      <c r="AB94" s="76">
        <f t="shared" si="35"/>
        <v>0</v>
      </c>
      <c r="AC94" s="76">
        <f t="shared" si="35"/>
        <v>0</v>
      </c>
      <c r="AD94" s="76">
        <f t="shared" si="35"/>
        <v>0</v>
      </c>
      <c r="AE94" s="76">
        <f t="shared" si="35"/>
        <v>0</v>
      </c>
      <c r="AF94" s="76">
        <f t="shared" si="35"/>
        <v>0</v>
      </c>
      <c r="AG94" s="76">
        <f t="shared" si="35"/>
        <v>0</v>
      </c>
      <c r="AH94" s="76">
        <f t="shared" si="35"/>
        <v>0</v>
      </c>
      <c r="AI94" s="76">
        <f t="shared" si="35"/>
        <v>0</v>
      </c>
      <c r="AJ94" s="76">
        <f t="shared" si="35"/>
        <v>0</v>
      </c>
      <c r="AK94" s="76">
        <f t="shared" si="35"/>
        <v>0</v>
      </c>
      <c r="AL94" s="76">
        <f t="shared" si="35"/>
        <v>0</v>
      </c>
      <c r="AM94" s="106"/>
      <c r="AN94" s="76">
        <f t="shared" si="35"/>
        <v>47</v>
      </c>
    </row>
    <row r="95" spans="1:42" x14ac:dyDescent="0.35">
      <c r="A95" s="13"/>
      <c r="B95" s="29"/>
      <c r="C95" s="29"/>
      <c r="D95" s="29"/>
      <c r="E95" s="29"/>
      <c r="F95" s="29"/>
      <c r="G95" s="37"/>
      <c r="H95" s="29"/>
      <c r="I95" s="37"/>
      <c r="J95" s="29"/>
      <c r="K95" s="37"/>
      <c r="L95" s="29"/>
      <c r="M95" s="29"/>
      <c r="N95" s="29"/>
    </row>
    <row r="96" spans="1:42" x14ac:dyDescent="0.35">
      <c r="A96" s="20" t="s">
        <v>40</v>
      </c>
      <c r="B96" s="30"/>
      <c r="C96" s="30"/>
      <c r="D96" s="30"/>
      <c r="E96" s="30"/>
      <c r="F96" s="30"/>
      <c r="G96" s="38"/>
      <c r="H96" s="30"/>
      <c r="I96" s="38"/>
      <c r="J96" s="30"/>
      <c r="K96" s="38"/>
      <c r="L96" s="30"/>
      <c r="M96" s="30"/>
      <c r="N96" s="29"/>
      <c r="S96" s="62" t="s">
        <v>65</v>
      </c>
      <c r="T96" s="62" t="s">
        <v>66</v>
      </c>
      <c r="U96" s="62" t="s">
        <v>68</v>
      </c>
      <c r="V96" s="62" t="s">
        <v>69</v>
      </c>
      <c r="W96" s="62" t="s">
        <v>70</v>
      </c>
      <c r="X96" s="65" t="s">
        <v>71</v>
      </c>
      <c r="Y96" s="65" t="s">
        <v>72</v>
      </c>
      <c r="Z96" s="65" t="s">
        <v>73</v>
      </c>
      <c r="AA96" s="65" t="s">
        <v>74</v>
      </c>
      <c r="AB96" s="65" t="s">
        <v>75</v>
      </c>
      <c r="AC96" s="68" t="s">
        <v>76</v>
      </c>
      <c r="AD96" s="68" t="s">
        <v>77</v>
      </c>
      <c r="AE96" s="68" t="s">
        <v>78</v>
      </c>
      <c r="AF96" s="68" t="s">
        <v>79</v>
      </c>
      <c r="AG96" s="68" t="s">
        <v>80</v>
      </c>
      <c r="AH96" s="70" t="s">
        <v>81</v>
      </c>
      <c r="AI96" s="70" t="s">
        <v>82</v>
      </c>
      <c r="AJ96" s="70" t="s">
        <v>83</v>
      </c>
      <c r="AK96" s="70" t="s">
        <v>84</v>
      </c>
      <c r="AL96" s="70" t="s">
        <v>420</v>
      </c>
      <c r="AM96" s="106" t="s">
        <v>930</v>
      </c>
      <c r="AN96" s="19" t="s">
        <v>44</v>
      </c>
    </row>
    <row r="97" spans="1:42" x14ac:dyDescent="0.35">
      <c r="A97" s="48" t="s">
        <v>50</v>
      </c>
      <c r="B97" s="49" t="s">
        <v>40</v>
      </c>
      <c r="C97" s="29">
        <v>0.78</v>
      </c>
      <c r="D97" s="29">
        <v>80</v>
      </c>
      <c r="E97" s="29">
        <v>0.62</v>
      </c>
      <c r="F97" s="29">
        <v>0.56000000000000005</v>
      </c>
      <c r="G97" s="37">
        <v>0</v>
      </c>
      <c r="H97" s="29">
        <v>0</v>
      </c>
      <c r="I97" s="37">
        <v>0</v>
      </c>
      <c r="J97" s="29">
        <v>0</v>
      </c>
      <c r="K97" s="37">
        <v>0.56000000000000005</v>
      </c>
      <c r="L97" s="29">
        <v>79</v>
      </c>
      <c r="M97" s="29"/>
      <c r="N97" s="29">
        <f t="shared" si="33"/>
        <v>0</v>
      </c>
      <c r="O97" s="2">
        <f t="shared" si="28"/>
        <v>79</v>
      </c>
      <c r="P97" s="2">
        <f t="shared" si="29"/>
        <v>0</v>
      </c>
      <c r="Q97" s="2">
        <f t="shared" si="30"/>
        <v>0</v>
      </c>
      <c r="R97" s="2">
        <f>SUM(AH97:AL97)</f>
        <v>0</v>
      </c>
      <c r="U97" s="60">
        <v>35</v>
      </c>
      <c r="V97" s="60">
        <v>35</v>
      </c>
      <c r="W97" s="60">
        <v>9</v>
      </c>
      <c r="AN97" s="19">
        <f>SUM(S97:AL97)</f>
        <v>79</v>
      </c>
      <c r="AO97" s="2" t="s">
        <v>919</v>
      </c>
      <c r="AP97" s="12">
        <v>6</v>
      </c>
    </row>
    <row r="98" spans="1:42" x14ac:dyDescent="0.35">
      <c r="A98" s="108" t="s">
        <v>935</v>
      </c>
      <c r="B98" s="109" t="s">
        <v>40</v>
      </c>
      <c r="C98" s="29">
        <v>0.43</v>
      </c>
      <c r="D98" s="29">
        <v>50</v>
      </c>
      <c r="E98" s="29">
        <v>0.22</v>
      </c>
      <c r="F98" s="29">
        <v>0.19</v>
      </c>
      <c r="G98" s="37">
        <v>0</v>
      </c>
      <c r="H98" s="29">
        <v>0</v>
      </c>
      <c r="I98" s="37">
        <v>0</v>
      </c>
      <c r="J98" s="29">
        <v>0</v>
      </c>
      <c r="K98" s="37">
        <v>0.19</v>
      </c>
      <c r="L98" s="29">
        <v>27</v>
      </c>
      <c r="M98" s="29"/>
      <c r="N98" s="29">
        <f t="shared" si="33"/>
        <v>0</v>
      </c>
      <c r="O98" s="2">
        <f t="shared" si="28"/>
        <v>0</v>
      </c>
      <c r="P98" s="2">
        <f t="shared" si="29"/>
        <v>0</v>
      </c>
      <c r="Q98" s="2">
        <f t="shared" si="30"/>
        <v>0</v>
      </c>
      <c r="R98" s="2">
        <f>SUM(AH98:AL98)</f>
        <v>0</v>
      </c>
      <c r="AM98" s="103">
        <v>27</v>
      </c>
      <c r="AN98" s="19">
        <f>SUM(S98:AL98)</f>
        <v>0</v>
      </c>
      <c r="AO98" s="2" t="s">
        <v>919</v>
      </c>
    </row>
    <row r="99" spans="1:42" x14ac:dyDescent="0.35">
      <c r="A99" s="50" t="s">
        <v>51</v>
      </c>
      <c r="B99" s="51" t="s">
        <v>40</v>
      </c>
      <c r="C99" s="29">
        <v>0.47</v>
      </c>
      <c r="D99" s="29">
        <v>50</v>
      </c>
      <c r="E99" s="29">
        <v>0.24</v>
      </c>
      <c r="F99" s="29">
        <v>0.21</v>
      </c>
      <c r="G99" s="37">
        <v>0</v>
      </c>
      <c r="H99" s="29">
        <v>0</v>
      </c>
      <c r="I99" s="37">
        <v>0</v>
      </c>
      <c r="J99" s="29">
        <v>0</v>
      </c>
      <c r="K99" s="37">
        <v>0.21</v>
      </c>
      <c r="L99" s="29">
        <v>30</v>
      </c>
      <c r="M99" s="29"/>
      <c r="N99" s="29">
        <f t="shared" si="33"/>
        <v>0</v>
      </c>
      <c r="O99" s="2">
        <f t="shared" si="28"/>
        <v>0</v>
      </c>
      <c r="P99" s="2">
        <f t="shared" si="29"/>
        <v>30</v>
      </c>
      <c r="Q99" s="2">
        <f t="shared" si="30"/>
        <v>0</v>
      </c>
      <c r="R99" s="2">
        <f>SUM(AH99:AL99)</f>
        <v>0</v>
      </c>
      <c r="X99" s="64">
        <v>20</v>
      </c>
      <c r="Y99" s="64">
        <v>10</v>
      </c>
      <c r="AN99" s="19">
        <f>SUM(S99:AL99)</f>
        <v>30</v>
      </c>
      <c r="AO99" s="2" t="s">
        <v>919</v>
      </c>
      <c r="AP99" s="12">
        <v>6</v>
      </c>
    </row>
    <row r="100" spans="1:42" x14ac:dyDescent="0.35">
      <c r="A100" s="50" t="s">
        <v>52</v>
      </c>
      <c r="B100" s="51" t="s">
        <v>40</v>
      </c>
      <c r="C100" s="29">
        <v>1.38</v>
      </c>
      <c r="D100" s="29">
        <v>20</v>
      </c>
      <c r="E100" s="29">
        <v>0.28000000000000003</v>
      </c>
      <c r="F100" s="29">
        <v>0.25</v>
      </c>
      <c r="G100" s="37">
        <v>0</v>
      </c>
      <c r="H100" s="29">
        <v>0</v>
      </c>
      <c r="I100" s="37">
        <v>0</v>
      </c>
      <c r="J100" s="29">
        <v>0</v>
      </c>
      <c r="K100" s="37">
        <v>0.25</v>
      </c>
      <c r="L100" s="29">
        <v>35</v>
      </c>
      <c r="M100" s="29"/>
      <c r="N100" s="29">
        <f t="shared" si="33"/>
        <v>0</v>
      </c>
      <c r="O100" s="2">
        <f t="shared" si="28"/>
        <v>0</v>
      </c>
      <c r="P100" s="2">
        <f t="shared" si="29"/>
        <v>35</v>
      </c>
      <c r="Q100" s="2">
        <f t="shared" si="30"/>
        <v>0</v>
      </c>
      <c r="R100" s="2">
        <f>SUM(AH100:AL100)</f>
        <v>0</v>
      </c>
      <c r="X100" s="64">
        <v>20</v>
      </c>
      <c r="Y100" s="64">
        <v>15</v>
      </c>
      <c r="AN100" s="19">
        <f>SUM(S100:AL100)</f>
        <v>35</v>
      </c>
      <c r="AO100" s="2" t="s">
        <v>919</v>
      </c>
      <c r="AP100" s="12">
        <v>6</v>
      </c>
    </row>
    <row r="101" spans="1:42" x14ac:dyDescent="0.35">
      <c r="A101" s="13" t="s">
        <v>44</v>
      </c>
      <c r="B101" s="29"/>
      <c r="C101" s="29"/>
      <c r="D101" s="29"/>
      <c r="E101" s="29"/>
      <c r="F101" s="29"/>
      <c r="G101" s="37"/>
      <c r="H101" s="29"/>
      <c r="I101" s="37"/>
      <c r="J101" s="29"/>
      <c r="K101" s="37"/>
      <c r="L101" s="29"/>
      <c r="M101" s="29"/>
      <c r="N101" s="29"/>
      <c r="O101" s="76">
        <f t="shared" ref="O101:R101" si="36">SUM(O97,O99:O100)</f>
        <v>79</v>
      </c>
      <c r="P101" s="76">
        <f t="shared" si="36"/>
        <v>65</v>
      </c>
      <c r="Q101" s="76">
        <f t="shared" si="36"/>
        <v>0</v>
      </c>
      <c r="R101" s="76">
        <f t="shared" si="36"/>
        <v>0</v>
      </c>
      <c r="S101" s="76">
        <f>SUM(S97,S99:S100)</f>
        <v>0</v>
      </c>
      <c r="T101" s="76">
        <f t="shared" ref="T101:AN101" si="37">SUM(T97,T99:T100)</f>
        <v>0</v>
      </c>
      <c r="U101" s="76">
        <f t="shared" si="37"/>
        <v>35</v>
      </c>
      <c r="V101" s="76">
        <f t="shared" si="37"/>
        <v>35</v>
      </c>
      <c r="W101" s="76">
        <f t="shared" si="37"/>
        <v>9</v>
      </c>
      <c r="X101" s="76">
        <f t="shared" si="37"/>
        <v>40</v>
      </c>
      <c r="Y101" s="76">
        <f t="shared" si="37"/>
        <v>25</v>
      </c>
      <c r="Z101" s="76">
        <f t="shared" si="37"/>
        <v>0</v>
      </c>
      <c r="AA101" s="76">
        <f t="shared" si="37"/>
        <v>0</v>
      </c>
      <c r="AB101" s="76">
        <f t="shared" si="37"/>
        <v>0</v>
      </c>
      <c r="AC101" s="76">
        <f t="shared" si="37"/>
        <v>0</v>
      </c>
      <c r="AD101" s="76">
        <f t="shared" si="37"/>
        <v>0</v>
      </c>
      <c r="AE101" s="76">
        <f t="shared" si="37"/>
        <v>0</v>
      </c>
      <c r="AF101" s="76">
        <f t="shared" si="37"/>
        <v>0</v>
      </c>
      <c r="AG101" s="76">
        <f t="shared" si="37"/>
        <v>0</v>
      </c>
      <c r="AH101" s="76">
        <f t="shared" si="37"/>
        <v>0</v>
      </c>
      <c r="AI101" s="76">
        <f t="shared" si="37"/>
        <v>0</v>
      </c>
      <c r="AJ101" s="76">
        <f t="shared" si="37"/>
        <v>0</v>
      </c>
      <c r="AK101" s="76">
        <f t="shared" si="37"/>
        <v>0</v>
      </c>
      <c r="AL101" s="76">
        <f t="shared" si="37"/>
        <v>0</v>
      </c>
      <c r="AM101" s="106"/>
      <c r="AN101" s="76">
        <f t="shared" si="37"/>
        <v>144</v>
      </c>
    </row>
    <row r="102" spans="1:42" x14ac:dyDescent="0.35">
      <c r="A102" s="13"/>
      <c r="B102" s="29"/>
      <c r="C102" s="29"/>
      <c r="D102" s="29"/>
      <c r="E102" s="29"/>
      <c r="F102" s="29"/>
      <c r="G102" s="37"/>
      <c r="H102" s="29"/>
      <c r="I102" s="37"/>
      <c r="J102" s="29"/>
      <c r="K102" s="37"/>
      <c r="L102" s="29"/>
      <c r="M102" s="29"/>
      <c r="N102" s="29"/>
    </row>
    <row r="103" spans="1:42" x14ac:dyDescent="0.35">
      <c r="A103" s="20" t="s">
        <v>41</v>
      </c>
      <c r="B103" s="30"/>
      <c r="C103" s="30"/>
      <c r="D103" s="30"/>
      <c r="E103" s="30"/>
      <c r="F103" s="30"/>
      <c r="G103" s="38"/>
      <c r="H103" s="30"/>
      <c r="I103" s="38"/>
      <c r="J103" s="30"/>
      <c r="K103" s="38"/>
      <c r="L103" s="30"/>
      <c r="M103" s="30"/>
      <c r="N103" s="29"/>
      <c r="S103" s="62" t="s">
        <v>65</v>
      </c>
      <c r="T103" s="62" t="s">
        <v>66</v>
      </c>
      <c r="U103" s="62" t="s">
        <v>68</v>
      </c>
      <c r="V103" s="62" t="s">
        <v>69</v>
      </c>
      <c r="W103" s="62" t="s">
        <v>70</v>
      </c>
      <c r="X103" s="65" t="s">
        <v>71</v>
      </c>
      <c r="Y103" s="65" t="s">
        <v>72</v>
      </c>
      <c r="Z103" s="65" t="s">
        <v>73</v>
      </c>
      <c r="AA103" s="65" t="s">
        <v>74</v>
      </c>
      <c r="AB103" s="65" t="s">
        <v>75</v>
      </c>
      <c r="AC103" s="68" t="s">
        <v>76</v>
      </c>
      <c r="AD103" s="68" t="s">
        <v>77</v>
      </c>
      <c r="AE103" s="68" t="s">
        <v>78</v>
      </c>
      <c r="AF103" s="68" t="s">
        <v>79</v>
      </c>
      <c r="AG103" s="68" t="s">
        <v>80</v>
      </c>
      <c r="AH103" s="70" t="s">
        <v>81</v>
      </c>
      <c r="AI103" s="70" t="s">
        <v>82</v>
      </c>
      <c r="AJ103" s="70" t="s">
        <v>83</v>
      </c>
      <c r="AK103" s="70" t="s">
        <v>84</v>
      </c>
      <c r="AL103" s="70" t="s">
        <v>420</v>
      </c>
      <c r="AM103" s="106" t="s">
        <v>930</v>
      </c>
      <c r="AN103" s="19" t="s">
        <v>44</v>
      </c>
    </row>
    <row r="104" spans="1:42" s="79" customFormat="1" x14ac:dyDescent="0.35">
      <c r="A104" s="108" t="s">
        <v>1042</v>
      </c>
      <c r="B104" s="110" t="s">
        <v>402</v>
      </c>
      <c r="C104" s="30"/>
      <c r="D104" s="30"/>
      <c r="E104" s="30"/>
      <c r="F104" s="30"/>
      <c r="G104" s="38"/>
      <c r="H104" s="30"/>
      <c r="I104" s="38"/>
      <c r="J104" s="30"/>
      <c r="K104" s="38"/>
      <c r="L104" s="30"/>
      <c r="M104" s="30"/>
      <c r="N104" s="29">
        <f t="shared" ref="N104" si="38">M104*275</f>
        <v>0</v>
      </c>
      <c r="O104" s="2">
        <f t="shared" ref="O104" si="39">SUM(S104:W104)</f>
        <v>0</v>
      </c>
      <c r="P104" s="2">
        <f t="shared" ref="P104" si="40">SUM(X104:AB104)</f>
        <v>0</v>
      </c>
      <c r="Q104" s="2">
        <f t="shared" ref="Q104" si="41">SUM(AC104:AG104)</f>
        <v>0</v>
      </c>
      <c r="R104" s="2">
        <f>SUM(AH104:AL104)</f>
        <v>0</v>
      </c>
      <c r="S104" s="62"/>
      <c r="T104" s="62"/>
      <c r="U104" s="62"/>
      <c r="V104" s="62"/>
      <c r="W104" s="62"/>
      <c r="X104" s="65"/>
      <c r="Y104" s="65"/>
      <c r="Z104" s="65"/>
      <c r="AA104" s="65"/>
      <c r="AB104" s="65"/>
      <c r="AC104" s="68"/>
      <c r="AD104" s="68"/>
      <c r="AE104" s="68"/>
      <c r="AF104" s="68"/>
      <c r="AG104" s="68"/>
      <c r="AH104" s="70"/>
      <c r="AI104" s="70"/>
      <c r="AJ104" s="70"/>
      <c r="AK104" s="70"/>
      <c r="AL104" s="70"/>
      <c r="AM104" s="106">
        <v>105</v>
      </c>
      <c r="AN104" s="19">
        <f>SUM(S104:AL104)</f>
        <v>0</v>
      </c>
      <c r="AO104" s="2" t="s">
        <v>919</v>
      </c>
      <c r="AP104" s="12"/>
    </row>
    <row r="105" spans="1:42" x14ac:dyDescent="0.35">
      <c r="A105" s="108" t="s">
        <v>936</v>
      </c>
      <c r="B105" s="110" t="s">
        <v>402</v>
      </c>
      <c r="C105" s="29">
        <v>0.56000000000000005</v>
      </c>
      <c r="D105" s="29">
        <v>25</v>
      </c>
      <c r="E105" s="29">
        <v>0.14000000000000001</v>
      </c>
      <c r="F105" s="29">
        <v>0.13</v>
      </c>
      <c r="G105" s="37">
        <v>0</v>
      </c>
      <c r="H105" s="29">
        <v>0</v>
      </c>
      <c r="I105" s="37">
        <v>0</v>
      </c>
      <c r="J105" s="29">
        <v>0</v>
      </c>
      <c r="K105" s="37">
        <v>0.13</v>
      </c>
      <c r="L105" s="29">
        <v>18</v>
      </c>
      <c r="M105" s="29"/>
      <c r="N105" s="29">
        <f t="shared" si="33"/>
        <v>0</v>
      </c>
      <c r="O105" s="2">
        <f t="shared" si="28"/>
        <v>0</v>
      </c>
      <c r="P105" s="2">
        <f t="shared" si="29"/>
        <v>0</v>
      </c>
      <c r="Q105" s="2">
        <f t="shared" si="30"/>
        <v>0</v>
      </c>
      <c r="R105" s="2">
        <f>SUM(AH105:AL105)</f>
        <v>0</v>
      </c>
      <c r="AM105" s="103">
        <v>18</v>
      </c>
      <c r="AN105" s="19">
        <f>SUM(S105:AL105)</f>
        <v>0</v>
      </c>
      <c r="AO105" s="2" t="s">
        <v>919</v>
      </c>
    </row>
    <row r="106" spans="1:42" x14ac:dyDescent="0.35">
      <c r="A106" s="50" t="s">
        <v>53</v>
      </c>
      <c r="B106" s="53" t="s">
        <v>402</v>
      </c>
      <c r="C106" s="29">
        <v>0.1</v>
      </c>
      <c r="D106" s="29">
        <v>50</v>
      </c>
      <c r="E106" s="29">
        <v>0.05</v>
      </c>
      <c r="F106" s="29">
        <v>0.05</v>
      </c>
      <c r="G106" s="37">
        <v>0</v>
      </c>
      <c r="H106" s="29">
        <v>0</v>
      </c>
      <c r="I106" s="37">
        <v>0</v>
      </c>
      <c r="J106" s="29">
        <v>0</v>
      </c>
      <c r="K106" s="37">
        <v>0.05</v>
      </c>
      <c r="L106" s="29">
        <v>6</v>
      </c>
      <c r="M106" s="29"/>
      <c r="N106" s="29">
        <f t="shared" si="33"/>
        <v>0</v>
      </c>
      <c r="O106" s="2">
        <f t="shared" si="28"/>
        <v>0</v>
      </c>
      <c r="P106" s="2">
        <f t="shared" si="29"/>
        <v>6</v>
      </c>
      <c r="Q106" s="2">
        <f t="shared" si="30"/>
        <v>0</v>
      </c>
      <c r="R106" s="2">
        <f>SUM(AH106:AL106)</f>
        <v>0</v>
      </c>
      <c r="X106" s="64">
        <v>6</v>
      </c>
      <c r="AN106" s="19">
        <f>SUM(S106:AL106)</f>
        <v>6</v>
      </c>
      <c r="AO106" s="2" t="s">
        <v>919</v>
      </c>
      <c r="AP106" s="12">
        <v>6</v>
      </c>
    </row>
    <row r="107" spans="1:42" x14ac:dyDescent="0.35">
      <c r="A107" s="50" t="s">
        <v>54</v>
      </c>
      <c r="B107" s="53" t="s">
        <v>402</v>
      </c>
      <c r="C107" s="29">
        <v>0.04</v>
      </c>
      <c r="D107" s="29">
        <v>100</v>
      </c>
      <c r="E107" s="29">
        <v>0.04</v>
      </c>
      <c r="F107" s="29">
        <v>0.04</v>
      </c>
      <c r="G107" s="37">
        <v>0</v>
      </c>
      <c r="H107" s="29">
        <v>0</v>
      </c>
      <c r="I107" s="37">
        <v>0.04</v>
      </c>
      <c r="J107" s="29">
        <v>2</v>
      </c>
      <c r="K107" s="37">
        <v>0</v>
      </c>
      <c r="L107" s="29">
        <v>0</v>
      </c>
      <c r="M107" s="29"/>
      <c r="N107" s="29">
        <f t="shared" si="33"/>
        <v>0</v>
      </c>
      <c r="O107" s="2">
        <f t="shared" si="28"/>
        <v>0</v>
      </c>
      <c r="P107" s="2">
        <f t="shared" si="29"/>
        <v>2</v>
      </c>
      <c r="Q107" s="2">
        <f t="shared" si="30"/>
        <v>0</v>
      </c>
      <c r="R107" s="2">
        <f>SUM(AH107:AL107)</f>
        <v>0</v>
      </c>
      <c r="X107" s="64">
        <v>2</v>
      </c>
      <c r="AN107" s="19">
        <f>SUM(S107:AL107)</f>
        <v>2</v>
      </c>
      <c r="AO107" s="2" t="s">
        <v>919</v>
      </c>
      <c r="AP107" s="12">
        <v>6</v>
      </c>
    </row>
    <row r="108" spans="1:42" x14ac:dyDescent="0.35">
      <c r="A108" s="50" t="s">
        <v>55</v>
      </c>
      <c r="B108" s="53" t="s">
        <v>402</v>
      </c>
      <c r="C108" s="29">
        <v>0.11</v>
      </c>
      <c r="D108" s="29">
        <v>100</v>
      </c>
      <c r="E108" s="29">
        <v>0.11</v>
      </c>
      <c r="F108" s="29">
        <v>0.1</v>
      </c>
      <c r="G108" s="37">
        <v>0</v>
      </c>
      <c r="H108" s="29">
        <v>0</v>
      </c>
      <c r="I108" s="37">
        <v>0.1</v>
      </c>
      <c r="J108" s="29">
        <v>5</v>
      </c>
      <c r="K108" s="37">
        <v>0</v>
      </c>
      <c r="L108" s="29">
        <v>0</v>
      </c>
      <c r="M108" s="29"/>
      <c r="N108" s="29">
        <f t="shared" si="33"/>
        <v>0</v>
      </c>
      <c r="O108" s="2">
        <f t="shared" si="28"/>
        <v>0</v>
      </c>
      <c r="P108" s="2">
        <f t="shared" si="29"/>
        <v>5</v>
      </c>
      <c r="Q108" s="2">
        <f t="shared" si="30"/>
        <v>0</v>
      </c>
      <c r="R108" s="2">
        <f>SUM(AH108:AL108)</f>
        <v>0</v>
      </c>
      <c r="X108" s="64">
        <v>5</v>
      </c>
      <c r="AN108" s="19">
        <f>SUM(S108:AL108)</f>
        <v>5</v>
      </c>
      <c r="AO108" s="2" t="s">
        <v>919</v>
      </c>
      <c r="AP108" s="12">
        <v>6</v>
      </c>
    </row>
    <row r="109" spans="1:42" x14ac:dyDescent="0.35">
      <c r="A109" s="13" t="s">
        <v>44</v>
      </c>
      <c r="B109" s="29"/>
      <c r="C109" s="29"/>
      <c r="D109" s="29"/>
      <c r="E109" s="29"/>
      <c r="F109" s="29"/>
      <c r="G109" s="37"/>
      <c r="H109" s="29"/>
      <c r="I109" s="37"/>
      <c r="J109" s="29"/>
      <c r="K109" s="37"/>
      <c r="L109" s="29"/>
      <c r="M109" s="29"/>
      <c r="N109" s="29"/>
      <c r="O109" s="85">
        <f t="shared" ref="O109:R109" si="42">SUM(O106:O108)</f>
        <v>0</v>
      </c>
      <c r="P109" s="85">
        <f t="shared" si="42"/>
        <v>13</v>
      </c>
      <c r="Q109" s="85">
        <f t="shared" si="42"/>
        <v>0</v>
      </c>
      <c r="R109" s="85">
        <f t="shared" si="42"/>
        <v>0</v>
      </c>
      <c r="S109" s="76">
        <f>SUM(S106:S108)</f>
        <v>0</v>
      </c>
      <c r="T109" s="76">
        <f t="shared" ref="T109:AN109" si="43">SUM(T106:T108)</f>
        <v>0</v>
      </c>
      <c r="U109" s="76">
        <f t="shared" si="43"/>
        <v>0</v>
      </c>
      <c r="V109" s="76">
        <f t="shared" si="43"/>
        <v>0</v>
      </c>
      <c r="W109" s="76">
        <f t="shared" si="43"/>
        <v>0</v>
      </c>
      <c r="X109" s="76">
        <f t="shared" si="43"/>
        <v>13</v>
      </c>
      <c r="Y109" s="76">
        <f t="shared" si="43"/>
        <v>0</v>
      </c>
      <c r="Z109" s="76">
        <f t="shared" si="43"/>
        <v>0</v>
      </c>
      <c r="AA109" s="76">
        <f t="shared" si="43"/>
        <v>0</v>
      </c>
      <c r="AB109" s="76">
        <f t="shared" si="43"/>
        <v>0</v>
      </c>
      <c r="AC109" s="76">
        <f t="shared" si="43"/>
        <v>0</v>
      </c>
      <c r="AD109" s="76">
        <f t="shared" si="43"/>
        <v>0</v>
      </c>
      <c r="AE109" s="76">
        <f t="shared" si="43"/>
        <v>0</v>
      </c>
      <c r="AF109" s="76">
        <f t="shared" si="43"/>
        <v>0</v>
      </c>
      <c r="AG109" s="76">
        <f t="shared" si="43"/>
        <v>0</v>
      </c>
      <c r="AH109" s="76">
        <f t="shared" si="43"/>
        <v>0</v>
      </c>
      <c r="AI109" s="76">
        <f t="shared" si="43"/>
        <v>0</v>
      </c>
      <c r="AJ109" s="76">
        <f t="shared" si="43"/>
        <v>0</v>
      </c>
      <c r="AK109" s="76">
        <f t="shared" si="43"/>
        <v>0</v>
      </c>
      <c r="AL109" s="76">
        <f t="shared" si="43"/>
        <v>0</v>
      </c>
      <c r="AM109" s="106"/>
      <c r="AN109" s="76">
        <f t="shared" si="43"/>
        <v>13</v>
      </c>
    </row>
    <row r="110" spans="1:42" x14ac:dyDescent="0.35">
      <c r="A110" s="13"/>
      <c r="B110" s="29"/>
      <c r="C110" s="29"/>
      <c r="D110" s="29"/>
      <c r="E110" s="29"/>
      <c r="F110" s="29"/>
      <c r="G110" s="37"/>
      <c r="H110" s="29"/>
      <c r="I110" s="37"/>
      <c r="J110" s="29"/>
      <c r="K110" s="37"/>
      <c r="L110" s="29"/>
      <c r="M110" s="29"/>
      <c r="N110" s="29"/>
      <c r="O110" s="86"/>
      <c r="P110" s="86"/>
      <c r="Q110" s="86"/>
      <c r="R110" s="86"/>
    </row>
    <row r="111" spans="1:42" x14ac:dyDescent="0.35">
      <c r="A111" s="20" t="s">
        <v>42</v>
      </c>
      <c r="B111" s="30"/>
      <c r="C111" s="30"/>
      <c r="D111" s="30"/>
      <c r="E111" s="30"/>
      <c r="F111" s="30"/>
      <c r="G111" s="38"/>
      <c r="H111" s="30"/>
      <c r="I111" s="38"/>
      <c r="J111" s="30"/>
      <c r="K111" s="38"/>
      <c r="L111" s="30"/>
      <c r="M111" s="30"/>
      <c r="N111" s="29"/>
      <c r="O111" s="86"/>
      <c r="P111" s="86"/>
      <c r="Q111" s="86"/>
      <c r="R111" s="86"/>
      <c r="S111" s="62" t="s">
        <v>65</v>
      </c>
      <c r="T111" s="62" t="s">
        <v>66</v>
      </c>
      <c r="U111" s="62" t="s">
        <v>68</v>
      </c>
      <c r="V111" s="62" t="s">
        <v>69</v>
      </c>
      <c r="W111" s="62" t="s">
        <v>70</v>
      </c>
      <c r="X111" s="65" t="s">
        <v>71</v>
      </c>
      <c r="Y111" s="65" t="s">
        <v>72</v>
      </c>
      <c r="Z111" s="65" t="s">
        <v>73</v>
      </c>
      <c r="AA111" s="65" t="s">
        <v>74</v>
      </c>
      <c r="AB111" s="65" t="s">
        <v>75</v>
      </c>
      <c r="AC111" s="68" t="s">
        <v>76</v>
      </c>
      <c r="AD111" s="68" t="s">
        <v>77</v>
      </c>
      <c r="AE111" s="68" t="s">
        <v>78</v>
      </c>
      <c r="AF111" s="68" t="s">
        <v>79</v>
      </c>
      <c r="AG111" s="68" t="s">
        <v>80</v>
      </c>
      <c r="AH111" s="70" t="s">
        <v>81</v>
      </c>
      <c r="AI111" s="70" t="s">
        <v>82</v>
      </c>
      <c r="AJ111" s="70" t="s">
        <v>83</v>
      </c>
      <c r="AK111" s="70" t="s">
        <v>84</v>
      </c>
      <c r="AL111" s="70" t="s">
        <v>420</v>
      </c>
      <c r="AM111" s="106" t="s">
        <v>930</v>
      </c>
      <c r="AN111" s="19" t="s">
        <v>44</v>
      </c>
    </row>
    <row r="112" spans="1:42" x14ac:dyDescent="0.35">
      <c r="A112" s="108" t="s">
        <v>1014</v>
      </c>
      <c r="B112" s="109" t="s">
        <v>42</v>
      </c>
      <c r="C112" s="29">
        <v>1.02</v>
      </c>
      <c r="D112" s="29">
        <v>100</v>
      </c>
      <c r="E112" s="29">
        <v>1.02</v>
      </c>
      <c r="F112" s="29">
        <v>0.92</v>
      </c>
      <c r="G112" s="37">
        <v>0</v>
      </c>
      <c r="H112" s="29">
        <v>0</v>
      </c>
      <c r="I112" s="37">
        <v>0.73</v>
      </c>
      <c r="J112" s="29">
        <v>37</v>
      </c>
      <c r="K112" s="37">
        <v>0</v>
      </c>
      <c r="L112" s="29">
        <v>0</v>
      </c>
      <c r="M112" s="29">
        <v>0.18</v>
      </c>
      <c r="N112" s="29">
        <f t="shared" si="33"/>
        <v>49.5</v>
      </c>
      <c r="O112" s="86">
        <f t="shared" si="28"/>
        <v>0</v>
      </c>
      <c r="P112" s="86">
        <f t="shared" si="29"/>
        <v>0</v>
      </c>
      <c r="Q112" s="86">
        <f t="shared" si="30"/>
        <v>0</v>
      </c>
      <c r="R112" s="86">
        <f t="shared" ref="R112:R126" si="44">SUM(AH112:AL112)</f>
        <v>0</v>
      </c>
      <c r="X112" s="88"/>
      <c r="Y112" s="88"/>
      <c r="Z112" s="88"/>
      <c r="AA112" s="88"/>
      <c r="AB112" s="88"/>
      <c r="AC112" s="117"/>
      <c r="AD112" s="117"/>
      <c r="AE112" s="117"/>
      <c r="AM112" s="103">
        <v>87</v>
      </c>
      <c r="AN112" s="19">
        <f t="shared" ref="AN112:AN126" si="45">SUM(S112:AL112)</f>
        <v>0</v>
      </c>
      <c r="AO112" s="2" t="s">
        <v>917</v>
      </c>
    </row>
    <row r="113" spans="1:42" x14ac:dyDescent="0.35">
      <c r="A113" s="108" t="s">
        <v>1015</v>
      </c>
      <c r="B113" s="109" t="s">
        <v>42</v>
      </c>
      <c r="C113" s="29">
        <v>1.45</v>
      </c>
      <c r="D113" s="29">
        <v>100</v>
      </c>
      <c r="E113" s="29">
        <v>1.45</v>
      </c>
      <c r="F113" s="29">
        <v>1.31</v>
      </c>
      <c r="G113" s="37">
        <v>1.31</v>
      </c>
      <c r="H113" s="29">
        <v>46</v>
      </c>
      <c r="I113" s="37">
        <v>0</v>
      </c>
      <c r="J113" s="29">
        <v>0</v>
      </c>
      <c r="K113" s="37">
        <v>0</v>
      </c>
      <c r="L113" s="29">
        <v>0</v>
      </c>
      <c r="M113" s="29"/>
      <c r="N113" s="29">
        <f t="shared" si="33"/>
        <v>0</v>
      </c>
      <c r="O113" s="86">
        <f t="shared" si="28"/>
        <v>0</v>
      </c>
      <c r="P113" s="86">
        <f t="shared" si="29"/>
        <v>0</v>
      </c>
      <c r="Q113" s="86">
        <f t="shared" si="30"/>
        <v>0</v>
      </c>
      <c r="R113" s="86">
        <f t="shared" si="44"/>
        <v>0</v>
      </c>
      <c r="X113" s="88"/>
      <c r="Y113" s="88"/>
      <c r="Z113" s="88"/>
      <c r="AA113" s="88"/>
      <c r="AB113" s="88"/>
      <c r="AC113" s="117"/>
      <c r="AD113" s="117"/>
      <c r="AE113" s="117"/>
      <c r="AM113" s="103">
        <v>46</v>
      </c>
      <c r="AN113" s="19">
        <f t="shared" si="45"/>
        <v>0</v>
      </c>
      <c r="AO113" s="2" t="s">
        <v>917</v>
      </c>
    </row>
    <row r="114" spans="1:42" x14ac:dyDescent="0.35">
      <c r="A114" s="108" t="s">
        <v>1016</v>
      </c>
      <c r="B114" s="109" t="s">
        <v>42</v>
      </c>
      <c r="C114" s="29">
        <v>2.25</v>
      </c>
      <c r="D114" s="29">
        <v>100</v>
      </c>
      <c r="E114" s="29">
        <v>2.25</v>
      </c>
      <c r="F114" s="29">
        <v>2.0299999999999998</v>
      </c>
      <c r="G114" s="37">
        <v>1.22</v>
      </c>
      <c r="H114" s="29">
        <v>43</v>
      </c>
      <c r="I114" s="37">
        <v>0.61</v>
      </c>
      <c r="J114" s="29">
        <v>30</v>
      </c>
      <c r="K114" s="37">
        <v>0</v>
      </c>
      <c r="L114" s="29">
        <v>0</v>
      </c>
      <c r="M114" s="29">
        <v>0.2</v>
      </c>
      <c r="N114" s="29">
        <f t="shared" si="33"/>
        <v>55</v>
      </c>
      <c r="O114" s="86">
        <f t="shared" si="28"/>
        <v>0</v>
      </c>
      <c r="P114" s="86">
        <f t="shared" si="29"/>
        <v>0</v>
      </c>
      <c r="Q114" s="86">
        <f t="shared" si="30"/>
        <v>0</v>
      </c>
      <c r="R114" s="86">
        <f t="shared" si="44"/>
        <v>0</v>
      </c>
      <c r="X114" s="88"/>
      <c r="Y114" s="88"/>
      <c r="Z114" s="88"/>
      <c r="AA114" s="88"/>
      <c r="AB114" s="88"/>
      <c r="AC114" s="117"/>
      <c r="AD114" s="117"/>
      <c r="AE114" s="117"/>
      <c r="AM114" s="103">
        <v>128</v>
      </c>
      <c r="AN114" s="19">
        <f t="shared" si="45"/>
        <v>0</v>
      </c>
      <c r="AO114" s="2" t="s">
        <v>917</v>
      </c>
    </row>
    <row r="115" spans="1:42" x14ac:dyDescent="0.35">
      <c r="A115" s="50" t="s">
        <v>1026</v>
      </c>
      <c r="B115" s="51" t="s">
        <v>42</v>
      </c>
      <c r="C115" s="29">
        <v>2.4500000000000002</v>
      </c>
      <c r="D115" s="29">
        <v>100</v>
      </c>
      <c r="E115" s="29">
        <v>2.4500000000000002</v>
      </c>
      <c r="F115" s="29">
        <v>2.21</v>
      </c>
      <c r="G115" s="37">
        <v>2.21</v>
      </c>
      <c r="H115" s="29">
        <v>77</v>
      </c>
      <c r="I115" s="37">
        <v>0</v>
      </c>
      <c r="J115" s="29">
        <v>0</v>
      </c>
      <c r="K115" s="37">
        <v>0</v>
      </c>
      <c r="L115" s="29">
        <v>0</v>
      </c>
      <c r="M115" s="29"/>
      <c r="N115" s="29">
        <f t="shared" si="33"/>
        <v>0</v>
      </c>
      <c r="O115" s="86">
        <f t="shared" si="28"/>
        <v>0</v>
      </c>
      <c r="P115" s="86">
        <f t="shared" si="29"/>
        <v>35</v>
      </c>
      <c r="Q115" s="86">
        <f t="shared" si="30"/>
        <v>42</v>
      </c>
      <c r="R115" s="86">
        <f t="shared" si="44"/>
        <v>0</v>
      </c>
      <c r="AB115" s="64">
        <v>35</v>
      </c>
      <c r="AC115" s="67">
        <v>35</v>
      </c>
      <c r="AD115" s="67">
        <v>7</v>
      </c>
      <c r="AN115" s="19">
        <f t="shared" si="45"/>
        <v>77</v>
      </c>
      <c r="AO115" s="2" t="s">
        <v>917</v>
      </c>
      <c r="AP115" s="12">
        <v>6</v>
      </c>
    </row>
    <row r="116" spans="1:42" x14ac:dyDescent="0.35">
      <c r="A116" s="50" t="s">
        <v>1027</v>
      </c>
      <c r="B116" s="51" t="s">
        <v>42</v>
      </c>
      <c r="C116" s="29">
        <v>1.35</v>
      </c>
      <c r="D116" s="29">
        <v>100</v>
      </c>
      <c r="E116" s="29">
        <v>1.35</v>
      </c>
      <c r="F116" s="29">
        <v>1.22</v>
      </c>
      <c r="G116" s="37">
        <v>0.97</v>
      </c>
      <c r="H116" s="29">
        <v>34</v>
      </c>
      <c r="I116" s="37">
        <v>0.18</v>
      </c>
      <c r="J116" s="29">
        <v>9</v>
      </c>
      <c r="K116" s="37">
        <v>0.06</v>
      </c>
      <c r="L116" s="29">
        <v>9</v>
      </c>
      <c r="M116" s="29"/>
      <c r="N116" s="29">
        <f t="shared" si="33"/>
        <v>0</v>
      </c>
      <c r="O116" s="86">
        <f t="shared" si="28"/>
        <v>0</v>
      </c>
      <c r="P116" s="86">
        <f t="shared" si="29"/>
        <v>35</v>
      </c>
      <c r="Q116" s="86">
        <f t="shared" si="30"/>
        <v>17</v>
      </c>
      <c r="R116" s="86">
        <f t="shared" si="44"/>
        <v>0</v>
      </c>
      <c r="AB116" s="64">
        <v>35</v>
      </c>
      <c r="AC116" s="67">
        <v>17</v>
      </c>
      <c r="AN116" s="19">
        <f t="shared" si="45"/>
        <v>52</v>
      </c>
      <c r="AO116" s="2" t="s">
        <v>917</v>
      </c>
      <c r="AP116" s="12">
        <v>6</v>
      </c>
    </row>
    <row r="117" spans="1:42" x14ac:dyDescent="0.35">
      <c r="A117" s="48" t="s">
        <v>1017</v>
      </c>
      <c r="B117" s="49" t="s">
        <v>42</v>
      </c>
      <c r="C117" s="29">
        <v>1.68</v>
      </c>
      <c r="D117" s="29">
        <v>20</v>
      </c>
      <c r="E117" s="29">
        <v>0.34</v>
      </c>
      <c r="F117" s="29">
        <v>0.3</v>
      </c>
      <c r="G117" s="37">
        <v>0</v>
      </c>
      <c r="H117" s="29">
        <v>0</v>
      </c>
      <c r="I117" s="37">
        <v>0.3</v>
      </c>
      <c r="J117" s="29">
        <v>15</v>
      </c>
      <c r="K117" s="37">
        <v>0</v>
      </c>
      <c r="L117" s="29">
        <v>0</v>
      </c>
      <c r="M117" s="29"/>
      <c r="N117" s="29">
        <f t="shared" si="33"/>
        <v>0</v>
      </c>
      <c r="O117" s="86">
        <f t="shared" si="28"/>
        <v>5</v>
      </c>
      <c r="P117" s="86">
        <f t="shared" si="29"/>
        <v>0</v>
      </c>
      <c r="Q117" s="86">
        <f t="shared" si="30"/>
        <v>0</v>
      </c>
      <c r="R117" s="86">
        <f t="shared" si="44"/>
        <v>0</v>
      </c>
      <c r="W117" s="60">
        <v>5</v>
      </c>
      <c r="AN117" s="19">
        <f t="shared" si="45"/>
        <v>5</v>
      </c>
      <c r="AO117" s="2" t="s">
        <v>919</v>
      </c>
      <c r="AP117" s="12">
        <v>9</v>
      </c>
    </row>
    <row r="118" spans="1:42" x14ac:dyDescent="0.35">
      <c r="A118" s="48" t="s">
        <v>1018</v>
      </c>
      <c r="B118" s="49" t="s">
        <v>42</v>
      </c>
      <c r="C118" s="29">
        <v>0.87</v>
      </c>
      <c r="D118" s="29">
        <v>100</v>
      </c>
      <c r="E118" s="29">
        <v>0.87</v>
      </c>
      <c r="F118" s="29">
        <v>0.78</v>
      </c>
      <c r="G118" s="37">
        <v>0.31</v>
      </c>
      <c r="H118" s="29">
        <v>11</v>
      </c>
      <c r="I118" s="37">
        <v>0.39</v>
      </c>
      <c r="J118" s="29">
        <v>20</v>
      </c>
      <c r="K118" s="37">
        <v>0.08</v>
      </c>
      <c r="L118" s="29">
        <v>11</v>
      </c>
      <c r="M118" s="29"/>
      <c r="N118" s="29">
        <f t="shared" si="33"/>
        <v>0</v>
      </c>
      <c r="O118" s="86">
        <f t="shared" si="28"/>
        <v>160</v>
      </c>
      <c r="P118" s="86">
        <f t="shared" si="29"/>
        <v>0</v>
      </c>
      <c r="Q118" s="86">
        <f t="shared" si="30"/>
        <v>0</v>
      </c>
      <c r="R118" s="86">
        <f t="shared" si="44"/>
        <v>0</v>
      </c>
      <c r="U118" s="60">
        <v>55</v>
      </c>
      <c r="V118" s="60">
        <v>55</v>
      </c>
      <c r="W118" s="60">
        <v>50</v>
      </c>
      <c r="AN118" s="19">
        <f t="shared" si="45"/>
        <v>160</v>
      </c>
      <c r="AO118" s="2" t="s">
        <v>919</v>
      </c>
      <c r="AP118" s="12">
        <v>9</v>
      </c>
    </row>
    <row r="119" spans="1:42" x14ac:dyDescent="0.35">
      <c r="A119" s="48" t="s">
        <v>1019</v>
      </c>
      <c r="B119" s="49" t="s">
        <v>42</v>
      </c>
      <c r="C119" s="29">
        <v>1.1499999999999999</v>
      </c>
      <c r="D119" s="29">
        <v>100</v>
      </c>
      <c r="E119" s="29">
        <v>1.1499999999999999</v>
      </c>
      <c r="F119" s="29">
        <v>1.04</v>
      </c>
      <c r="G119" s="37">
        <v>0.21</v>
      </c>
      <c r="H119" s="29">
        <v>7</v>
      </c>
      <c r="I119" s="37">
        <v>0.52</v>
      </c>
      <c r="J119" s="29">
        <v>26</v>
      </c>
      <c r="K119" s="37">
        <v>0.31</v>
      </c>
      <c r="L119" s="29">
        <v>43</v>
      </c>
      <c r="M119" s="29"/>
      <c r="N119" s="29">
        <f t="shared" si="33"/>
        <v>0</v>
      </c>
      <c r="O119" s="86">
        <f t="shared" si="28"/>
        <v>35</v>
      </c>
      <c r="P119" s="86">
        <f t="shared" si="29"/>
        <v>2</v>
      </c>
      <c r="Q119" s="86">
        <f t="shared" si="30"/>
        <v>0</v>
      </c>
      <c r="R119" s="86">
        <f t="shared" si="44"/>
        <v>0</v>
      </c>
      <c r="W119" s="60">
        <v>35</v>
      </c>
      <c r="X119" s="64">
        <v>2</v>
      </c>
      <c r="AN119" s="19">
        <f t="shared" si="45"/>
        <v>37</v>
      </c>
      <c r="AO119" s="2" t="s">
        <v>919</v>
      </c>
      <c r="AP119" s="12">
        <v>6</v>
      </c>
    </row>
    <row r="120" spans="1:42" x14ac:dyDescent="0.35">
      <c r="A120" s="46" t="s">
        <v>1023</v>
      </c>
      <c r="B120" s="47" t="s">
        <v>42</v>
      </c>
      <c r="C120" s="29">
        <v>1.1100000000000001</v>
      </c>
      <c r="D120" s="29">
        <v>100</v>
      </c>
      <c r="E120" s="29">
        <v>1.1100000000000001</v>
      </c>
      <c r="F120" s="29">
        <v>1</v>
      </c>
      <c r="G120" s="37">
        <v>0.8</v>
      </c>
      <c r="H120" s="29">
        <v>28</v>
      </c>
      <c r="I120" s="37">
        <v>0.2</v>
      </c>
      <c r="J120" s="29">
        <v>10</v>
      </c>
      <c r="K120" s="37">
        <v>0</v>
      </c>
      <c r="L120" s="29">
        <v>0</v>
      </c>
      <c r="M120" s="29"/>
      <c r="N120" s="29">
        <f t="shared" si="33"/>
        <v>0</v>
      </c>
      <c r="O120" s="86">
        <f t="shared" si="28"/>
        <v>0</v>
      </c>
      <c r="P120" s="86">
        <f t="shared" si="29"/>
        <v>0</v>
      </c>
      <c r="Q120" s="86">
        <f t="shared" si="30"/>
        <v>0</v>
      </c>
      <c r="R120" s="86">
        <f t="shared" si="44"/>
        <v>57</v>
      </c>
      <c r="AH120" s="69">
        <v>35</v>
      </c>
      <c r="AI120" s="69">
        <v>22</v>
      </c>
      <c r="AN120" s="19">
        <f t="shared" si="45"/>
        <v>57</v>
      </c>
      <c r="AO120" s="2" t="s">
        <v>919</v>
      </c>
      <c r="AP120" s="12">
        <v>9</v>
      </c>
    </row>
    <row r="121" spans="1:42" x14ac:dyDescent="0.35">
      <c r="A121" s="46" t="s">
        <v>1024</v>
      </c>
      <c r="B121" s="47" t="s">
        <v>42</v>
      </c>
      <c r="C121" s="29">
        <v>1.98</v>
      </c>
      <c r="D121" s="29">
        <v>100</v>
      </c>
      <c r="E121" s="29">
        <v>1.98</v>
      </c>
      <c r="F121" s="29">
        <v>1.78</v>
      </c>
      <c r="G121" s="37">
        <v>1.07</v>
      </c>
      <c r="H121" s="29">
        <v>37</v>
      </c>
      <c r="I121" s="37">
        <v>0.53</v>
      </c>
      <c r="J121" s="29">
        <v>27</v>
      </c>
      <c r="K121" s="37">
        <v>0.18</v>
      </c>
      <c r="L121" s="29">
        <v>25</v>
      </c>
      <c r="M121" s="29"/>
      <c r="N121" s="29">
        <f t="shared" si="33"/>
        <v>0</v>
      </c>
      <c r="O121" s="86">
        <f t="shared" si="28"/>
        <v>0</v>
      </c>
      <c r="P121" s="86">
        <f t="shared" si="29"/>
        <v>0</v>
      </c>
      <c r="Q121" s="86">
        <f t="shared" si="30"/>
        <v>0</v>
      </c>
      <c r="R121" s="86">
        <f t="shared" si="44"/>
        <v>89</v>
      </c>
      <c r="AH121" s="69">
        <v>35</v>
      </c>
      <c r="AI121" s="69">
        <v>35</v>
      </c>
      <c r="AJ121" s="69">
        <v>19</v>
      </c>
      <c r="AN121" s="19">
        <f t="shared" si="45"/>
        <v>89</v>
      </c>
      <c r="AO121" s="2" t="s">
        <v>919</v>
      </c>
      <c r="AP121" s="12">
        <v>9</v>
      </c>
    </row>
    <row r="122" spans="1:42" x14ac:dyDescent="0.35">
      <c r="A122" s="46" t="s">
        <v>1025</v>
      </c>
      <c r="B122" s="47" t="s">
        <v>42</v>
      </c>
      <c r="C122" s="29">
        <v>1.1399999999999999</v>
      </c>
      <c r="D122" s="29">
        <v>100</v>
      </c>
      <c r="E122" s="29">
        <v>1.1399999999999999</v>
      </c>
      <c r="F122" s="29">
        <v>1.03</v>
      </c>
      <c r="G122" s="37">
        <v>0</v>
      </c>
      <c r="H122" s="29">
        <v>0</v>
      </c>
      <c r="I122" s="37">
        <v>0.51</v>
      </c>
      <c r="J122" s="29">
        <v>26</v>
      </c>
      <c r="K122" s="37">
        <v>0.51</v>
      </c>
      <c r="L122" s="29">
        <v>72</v>
      </c>
      <c r="M122" s="29"/>
      <c r="N122" s="29">
        <f t="shared" si="33"/>
        <v>0</v>
      </c>
      <c r="O122" s="86">
        <f t="shared" si="28"/>
        <v>0</v>
      </c>
      <c r="P122" s="86">
        <f t="shared" si="29"/>
        <v>0</v>
      </c>
      <c r="Q122" s="86">
        <f t="shared" si="30"/>
        <v>0</v>
      </c>
      <c r="R122" s="86">
        <f t="shared" si="44"/>
        <v>98</v>
      </c>
      <c r="AH122" s="69">
        <v>35</v>
      </c>
      <c r="AI122" s="69">
        <v>35</v>
      </c>
      <c r="AJ122" s="69">
        <v>28</v>
      </c>
      <c r="AN122" s="19">
        <f t="shared" si="45"/>
        <v>98</v>
      </c>
      <c r="AO122" s="2" t="s">
        <v>919</v>
      </c>
      <c r="AP122" s="12">
        <v>6</v>
      </c>
    </row>
    <row r="123" spans="1:42" x14ac:dyDescent="0.35">
      <c r="A123" s="44" t="s">
        <v>1028</v>
      </c>
      <c r="B123" s="45" t="s">
        <v>42</v>
      </c>
      <c r="C123" s="29">
        <v>1.06</v>
      </c>
      <c r="D123" s="29">
        <v>100</v>
      </c>
      <c r="E123" s="29">
        <v>1.06</v>
      </c>
      <c r="F123" s="29">
        <v>0.95</v>
      </c>
      <c r="G123" s="37">
        <v>0</v>
      </c>
      <c r="H123" s="29">
        <v>0</v>
      </c>
      <c r="I123" s="37">
        <v>0.48</v>
      </c>
      <c r="J123" s="29">
        <v>24</v>
      </c>
      <c r="K123" s="37">
        <v>0.48</v>
      </c>
      <c r="L123" s="29">
        <v>67</v>
      </c>
      <c r="M123" s="29"/>
      <c r="N123" s="29">
        <f t="shared" si="33"/>
        <v>0</v>
      </c>
      <c r="O123" s="86">
        <f t="shared" si="28"/>
        <v>0</v>
      </c>
      <c r="P123" s="86">
        <f t="shared" si="29"/>
        <v>0</v>
      </c>
      <c r="Q123" s="86">
        <f t="shared" si="30"/>
        <v>91</v>
      </c>
      <c r="R123" s="86">
        <f t="shared" si="44"/>
        <v>0</v>
      </c>
      <c r="AC123" s="67">
        <v>35</v>
      </c>
      <c r="AD123" s="67">
        <v>35</v>
      </c>
      <c r="AE123" s="67">
        <v>21</v>
      </c>
      <c r="AN123" s="19">
        <f t="shared" si="45"/>
        <v>91</v>
      </c>
      <c r="AO123" s="2" t="s">
        <v>919</v>
      </c>
      <c r="AP123" s="12">
        <v>6</v>
      </c>
    </row>
    <row r="124" spans="1:42" x14ac:dyDescent="0.35">
      <c r="A124" s="50" t="s">
        <v>1020</v>
      </c>
      <c r="B124" s="51" t="s">
        <v>42</v>
      </c>
      <c r="C124" s="29">
        <v>1.21</v>
      </c>
      <c r="D124" s="29">
        <v>100</v>
      </c>
      <c r="E124" s="29">
        <v>1.21</v>
      </c>
      <c r="F124" s="29">
        <v>1.0900000000000001</v>
      </c>
      <c r="G124" s="37">
        <v>1.0900000000000001</v>
      </c>
      <c r="H124" s="29">
        <v>38</v>
      </c>
      <c r="I124" s="37">
        <v>0</v>
      </c>
      <c r="J124" s="29">
        <v>0</v>
      </c>
      <c r="K124" s="37">
        <v>0</v>
      </c>
      <c r="L124" s="29">
        <v>0</v>
      </c>
      <c r="M124" s="29"/>
      <c r="N124" s="29">
        <f t="shared" si="33"/>
        <v>0</v>
      </c>
      <c r="O124" s="86">
        <f t="shared" si="28"/>
        <v>0</v>
      </c>
      <c r="P124" s="86">
        <f t="shared" si="29"/>
        <v>20</v>
      </c>
      <c r="Q124" s="86">
        <f t="shared" si="30"/>
        <v>18</v>
      </c>
      <c r="R124" s="86">
        <f t="shared" si="44"/>
        <v>0</v>
      </c>
      <c r="AB124" s="64">
        <v>20</v>
      </c>
      <c r="AC124" s="67">
        <v>18</v>
      </c>
      <c r="AN124" s="19">
        <f t="shared" si="45"/>
        <v>38</v>
      </c>
      <c r="AO124" s="2" t="s">
        <v>919</v>
      </c>
      <c r="AP124" s="12">
        <v>9</v>
      </c>
    </row>
    <row r="125" spans="1:42" x14ac:dyDescent="0.35">
      <c r="A125" s="50" t="s">
        <v>1021</v>
      </c>
      <c r="B125" s="51" t="s">
        <v>42</v>
      </c>
      <c r="C125" s="29">
        <v>1.1200000000000001</v>
      </c>
      <c r="D125" s="29">
        <v>100</v>
      </c>
      <c r="E125" s="29">
        <v>1.1200000000000001</v>
      </c>
      <c r="F125" s="29">
        <v>1.01</v>
      </c>
      <c r="G125" s="37">
        <v>1.01</v>
      </c>
      <c r="H125" s="29">
        <v>35</v>
      </c>
      <c r="I125" s="37">
        <v>0</v>
      </c>
      <c r="J125" s="29">
        <v>0</v>
      </c>
      <c r="K125" s="37">
        <v>0</v>
      </c>
      <c r="L125" s="29">
        <v>0</v>
      </c>
      <c r="M125" s="29"/>
      <c r="N125" s="29">
        <f t="shared" si="33"/>
        <v>0</v>
      </c>
      <c r="O125" s="86">
        <f t="shared" si="28"/>
        <v>0</v>
      </c>
      <c r="P125" s="86">
        <f t="shared" si="29"/>
        <v>20</v>
      </c>
      <c r="Q125" s="86">
        <f t="shared" si="30"/>
        <v>15</v>
      </c>
      <c r="R125" s="86">
        <f t="shared" si="44"/>
        <v>0</v>
      </c>
      <c r="AB125" s="64">
        <v>20</v>
      </c>
      <c r="AC125" s="67">
        <v>15</v>
      </c>
      <c r="AN125" s="19">
        <f t="shared" si="45"/>
        <v>35</v>
      </c>
      <c r="AO125" s="2" t="s">
        <v>919</v>
      </c>
      <c r="AP125" s="12">
        <v>9</v>
      </c>
    </row>
    <row r="126" spans="1:42" x14ac:dyDescent="0.35">
      <c r="A126" s="50" t="s">
        <v>1022</v>
      </c>
      <c r="B126" s="51" t="s">
        <v>42</v>
      </c>
      <c r="C126" s="29">
        <v>1.26</v>
      </c>
      <c r="D126" s="29">
        <v>100</v>
      </c>
      <c r="E126" s="29">
        <v>1.26</v>
      </c>
      <c r="F126" s="29">
        <v>1.1299999999999999</v>
      </c>
      <c r="G126" s="37">
        <v>1.1299999999999999</v>
      </c>
      <c r="H126" s="29">
        <v>40</v>
      </c>
      <c r="I126" s="37">
        <v>0</v>
      </c>
      <c r="J126" s="29">
        <v>0</v>
      </c>
      <c r="K126" s="37">
        <v>0</v>
      </c>
      <c r="L126" s="29">
        <v>0</v>
      </c>
      <c r="M126" s="29"/>
      <c r="N126" s="29">
        <f t="shared" si="33"/>
        <v>0</v>
      </c>
      <c r="O126" s="86">
        <f t="shared" si="28"/>
        <v>0</v>
      </c>
      <c r="P126" s="86">
        <f t="shared" si="29"/>
        <v>20</v>
      </c>
      <c r="Q126" s="86">
        <f t="shared" si="30"/>
        <v>20</v>
      </c>
      <c r="R126" s="86">
        <f t="shared" si="44"/>
        <v>0</v>
      </c>
      <c r="AB126" s="64">
        <v>20</v>
      </c>
      <c r="AC126" s="67">
        <v>20</v>
      </c>
      <c r="AN126" s="19">
        <f t="shared" si="45"/>
        <v>40</v>
      </c>
      <c r="AO126" s="2" t="s">
        <v>919</v>
      </c>
      <c r="AP126" s="12">
        <v>9</v>
      </c>
    </row>
    <row r="127" spans="1:42" x14ac:dyDescent="0.35">
      <c r="A127" s="13" t="s">
        <v>44</v>
      </c>
      <c r="B127" s="29"/>
      <c r="C127" s="29"/>
      <c r="D127" s="29"/>
      <c r="E127" s="29"/>
      <c r="F127" s="29"/>
      <c r="G127" s="37"/>
      <c r="H127" s="29"/>
      <c r="I127" s="37"/>
      <c r="J127" s="29"/>
      <c r="K127" s="37"/>
      <c r="L127" s="29"/>
      <c r="M127" s="29"/>
      <c r="N127" s="29"/>
      <c r="O127" s="85">
        <f t="shared" ref="O127:R127" si="46">SUM(O115:O126)</f>
        <v>200</v>
      </c>
      <c r="P127" s="85">
        <f t="shared" si="46"/>
        <v>132</v>
      </c>
      <c r="Q127" s="85">
        <f t="shared" si="46"/>
        <v>203</v>
      </c>
      <c r="R127" s="85">
        <f t="shared" si="46"/>
        <v>244</v>
      </c>
      <c r="S127" s="76">
        <f>SUM(S115:S126)</f>
        <v>0</v>
      </c>
      <c r="T127" s="76">
        <f t="shared" ref="T127:AN127" si="47">SUM(T115:T126)</f>
        <v>0</v>
      </c>
      <c r="U127" s="76">
        <f t="shared" si="47"/>
        <v>55</v>
      </c>
      <c r="V127" s="76">
        <f t="shared" si="47"/>
        <v>55</v>
      </c>
      <c r="W127" s="76">
        <f t="shared" si="47"/>
        <v>90</v>
      </c>
      <c r="X127" s="76">
        <f t="shared" si="47"/>
        <v>2</v>
      </c>
      <c r="Y127" s="76">
        <f t="shared" si="47"/>
        <v>0</v>
      </c>
      <c r="Z127" s="76">
        <f t="shared" si="47"/>
        <v>0</v>
      </c>
      <c r="AA127" s="76">
        <f t="shared" si="47"/>
        <v>0</v>
      </c>
      <c r="AB127" s="76">
        <f t="shared" si="47"/>
        <v>130</v>
      </c>
      <c r="AC127" s="76">
        <f t="shared" si="47"/>
        <v>140</v>
      </c>
      <c r="AD127" s="76">
        <f t="shared" si="47"/>
        <v>42</v>
      </c>
      <c r="AE127" s="76">
        <f t="shared" si="47"/>
        <v>21</v>
      </c>
      <c r="AF127" s="76">
        <f t="shared" si="47"/>
        <v>0</v>
      </c>
      <c r="AG127" s="76">
        <f t="shared" si="47"/>
        <v>0</v>
      </c>
      <c r="AH127" s="76">
        <f t="shared" si="47"/>
        <v>105</v>
      </c>
      <c r="AI127" s="76">
        <f t="shared" si="47"/>
        <v>92</v>
      </c>
      <c r="AJ127" s="76">
        <f t="shared" si="47"/>
        <v>47</v>
      </c>
      <c r="AK127" s="76">
        <f t="shared" si="47"/>
        <v>0</v>
      </c>
      <c r="AL127" s="76">
        <f t="shared" si="47"/>
        <v>0</v>
      </c>
      <c r="AM127" s="106"/>
      <c r="AN127" s="76">
        <f t="shared" si="47"/>
        <v>779</v>
      </c>
    </row>
    <row r="128" spans="1:42" x14ac:dyDescent="0.35">
      <c r="A128" s="13"/>
      <c r="B128" s="29"/>
      <c r="C128" s="29"/>
      <c r="D128" s="29"/>
      <c r="E128" s="29"/>
      <c r="F128" s="29"/>
      <c r="G128" s="37"/>
      <c r="H128" s="29"/>
      <c r="I128" s="37"/>
      <c r="J128" s="29"/>
      <c r="K128" s="37"/>
      <c r="L128" s="29"/>
      <c r="M128" s="29"/>
      <c r="N128" s="29"/>
      <c r="O128" s="86"/>
      <c r="P128" s="86"/>
      <c r="Q128" s="86"/>
      <c r="R128" s="86"/>
    </row>
    <row r="129" spans="1:42" x14ac:dyDescent="0.35">
      <c r="A129" s="20" t="s">
        <v>43</v>
      </c>
      <c r="B129" s="30"/>
      <c r="C129" s="30"/>
      <c r="D129" s="30"/>
      <c r="E129" s="30"/>
      <c r="F129" s="30"/>
      <c r="G129" s="38"/>
      <c r="H129" s="30"/>
      <c r="I129" s="38"/>
      <c r="J129" s="30"/>
      <c r="K129" s="37"/>
      <c r="L129" s="30"/>
      <c r="M129" s="30"/>
      <c r="N129" s="29"/>
      <c r="O129" s="86"/>
      <c r="P129" s="86"/>
      <c r="Q129" s="86"/>
      <c r="R129" s="86"/>
      <c r="S129" s="62" t="s">
        <v>65</v>
      </c>
      <c r="T129" s="62" t="s">
        <v>66</v>
      </c>
      <c r="U129" s="62" t="s">
        <v>68</v>
      </c>
      <c r="V129" s="62" t="s">
        <v>69</v>
      </c>
      <c r="W129" s="62" t="s">
        <v>70</v>
      </c>
      <c r="X129" s="65" t="s">
        <v>71</v>
      </c>
      <c r="Y129" s="65" t="s">
        <v>72</v>
      </c>
      <c r="Z129" s="65" t="s">
        <v>73</v>
      </c>
      <c r="AA129" s="65" t="s">
        <v>74</v>
      </c>
      <c r="AB129" s="65" t="s">
        <v>75</v>
      </c>
      <c r="AC129" s="68" t="s">
        <v>76</v>
      </c>
      <c r="AD129" s="68" t="s">
        <v>77</v>
      </c>
      <c r="AE129" s="68" t="s">
        <v>78</v>
      </c>
      <c r="AF129" s="68" t="s">
        <v>79</v>
      </c>
      <c r="AG129" s="68" t="s">
        <v>80</v>
      </c>
      <c r="AH129" s="70" t="s">
        <v>81</v>
      </c>
      <c r="AI129" s="70" t="s">
        <v>82</v>
      </c>
      <c r="AJ129" s="70" t="s">
        <v>83</v>
      </c>
      <c r="AK129" s="70" t="s">
        <v>84</v>
      </c>
      <c r="AL129" s="70" t="s">
        <v>420</v>
      </c>
      <c r="AM129" s="106" t="s">
        <v>930</v>
      </c>
      <c r="AN129" s="19" t="s">
        <v>44</v>
      </c>
    </row>
    <row r="130" spans="1:42" x14ac:dyDescent="0.35">
      <c r="A130" s="48" t="s">
        <v>960</v>
      </c>
      <c r="B130" s="54" t="s">
        <v>402</v>
      </c>
      <c r="C130" s="29">
        <v>1.1000000000000001</v>
      </c>
      <c r="D130" s="29">
        <v>90</v>
      </c>
      <c r="E130" s="29">
        <v>0.99</v>
      </c>
      <c r="F130" s="29">
        <v>0.89</v>
      </c>
      <c r="G130" s="37">
        <v>0</v>
      </c>
      <c r="H130" s="29">
        <v>0</v>
      </c>
      <c r="I130" s="37">
        <v>0</v>
      </c>
      <c r="J130" s="29">
        <v>0</v>
      </c>
      <c r="K130" s="37">
        <v>0</v>
      </c>
      <c r="L130" s="29">
        <v>0</v>
      </c>
      <c r="M130" s="37">
        <v>0.89</v>
      </c>
      <c r="N130" s="29">
        <f t="shared" si="33"/>
        <v>244.75</v>
      </c>
      <c r="O130" s="86">
        <f t="shared" si="28"/>
        <v>55</v>
      </c>
      <c r="P130" s="86">
        <f t="shared" si="29"/>
        <v>190</v>
      </c>
      <c r="Q130" s="86">
        <f t="shared" si="30"/>
        <v>0</v>
      </c>
      <c r="R130" s="86">
        <f t="shared" ref="R130:R135" si="48">SUM(AH130:AL130)</f>
        <v>0</v>
      </c>
      <c r="T130" s="87"/>
      <c r="U130" s="87"/>
      <c r="V130" s="87"/>
      <c r="W130" s="87">
        <v>55</v>
      </c>
      <c r="X130" s="88">
        <v>55</v>
      </c>
      <c r="Y130" s="88">
        <v>55</v>
      </c>
      <c r="Z130" s="88">
        <v>55</v>
      </c>
      <c r="AA130" s="88">
        <v>25</v>
      </c>
      <c r="AB130" s="88"/>
      <c r="AN130" s="19">
        <f t="shared" ref="AN130:AN135" si="49">SUM(S130:AL130)</f>
        <v>245</v>
      </c>
      <c r="AO130" s="2" t="s">
        <v>919</v>
      </c>
      <c r="AP130" s="12">
        <v>6</v>
      </c>
    </row>
    <row r="131" spans="1:42" x14ac:dyDescent="0.35">
      <c r="A131" s="50" t="s">
        <v>961</v>
      </c>
      <c r="B131" s="53" t="s">
        <v>402</v>
      </c>
      <c r="C131" s="29">
        <v>0.42</v>
      </c>
      <c r="D131" s="29">
        <v>90</v>
      </c>
      <c r="E131" s="29">
        <v>0.38</v>
      </c>
      <c r="F131" s="29">
        <v>0.34</v>
      </c>
      <c r="G131" s="37">
        <v>0</v>
      </c>
      <c r="H131" s="29">
        <v>0</v>
      </c>
      <c r="I131" s="37">
        <v>0</v>
      </c>
      <c r="J131" s="29">
        <v>0</v>
      </c>
      <c r="K131" s="37">
        <v>0</v>
      </c>
      <c r="L131" s="29">
        <v>0</v>
      </c>
      <c r="M131" s="37">
        <v>0.34</v>
      </c>
      <c r="N131" s="29">
        <f t="shared" si="33"/>
        <v>93.5</v>
      </c>
      <c r="O131" s="86">
        <f t="shared" si="28"/>
        <v>0</v>
      </c>
      <c r="P131" s="86">
        <f t="shared" si="29"/>
        <v>94</v>
      </c>
      <c r="Q131" s="86">
        <f t="shared" si="30"/>
        <v>0</v>
      </c>
      <c r="R131" s="86">
        <f t="shared" si="48"/>
        <v>0</v>
      </c>
      <c r="T131" s="87"/>
      <c r="U131" s="87"/>
      <c r="V131" s="87"/>
      <c r="W131" s="87"/>
      <c r="X131" s="88"/>
      <c r="Y131" s="88"/>
      <c r="Z131" s="88">
        <v>55</v>
      </c>
      <c r="AA131" s="88">
        <v>39</v>
      </c>
      <c r="AB131" s="88"/>
      <c r="AN131" s="19">
        <f t="shared" si="49"/>
        <v>94</v>
      </c>
      <c r="AO131" s="2" t="s">
        <v>919</v>
      </c>
      <c r="AP131" s="12">
        <v>6</v>
      </c>
    </row>
    <row r="132" spans="1:42" x14ac:dyDescent="0.35">
      <c r="A132" s="50" t="s">
        <v>1029</v>
      </c>
      <c r="B132" s="53" t="s">
        <v>402</v>
      </c>
      <c r="C132" s="29">
        <v>0.81</v>
      </c>
      <c r="D132" s="29">
        <v>100</v>
      </c>
      <c r="E132" s="29">
        <v>0.81</v>
      </c>
      <c r="F132" s="29">
        <v>0.73</v>
      </c>
      <c r="G132" s="37">
        <v>0</v>
      </c>
      <c r="H132" s="29">
        <v>0</v>
      </c>
      <c r="I132" s="37">
        <v>0</v>
      </c>
      <c r="J132" s="29">
        <v>0</v>
      </c>
      <c r="K132" s="37">
        <v>0</v>
      </c>
      <c r="L132" s="29">
        <v>0</v>
      </c>
      <c r="M132" s="37">
        <v>0.73</v>
      </c>
      <c r="N132" s="29">
        <f t="shared" si="33"/>
        <v>200.75</v>
      </c>
      <c r="O132" s="86">
        <f t="shared" si="28"/>
        <v>0</v>
      </c>
      <c r="P132" s="86">
        <f t="shared" si="29"/>
        <v>55</v>
      </c>
      <c r="Q132" s="86">
        <f t="shared" si="30"/>
        <v>145</v>
      </c>
      <c r="R132" s="86">
        <f t="shared" si="48"/>
        <v>0</v>
      </c>
      <c r="T132" s="87"/>
      <c r="U132" s="87"/>
      <c r="V132" s="87"/>
      <c r="W132" s="87"/>
      <c r="X132" s="88"/>
      <c r="Y132" s="88"/>
      <c r="Z132" s="88"/>
      <c r="AA132" s="88"/>
      <c r="AB132" s="88">
        <v>55</v>
      </c>
      <c r="AC132" s="67">
        <v>55</v>
      </c>
      <c r="AD132" s="67">
        <v>55</v>
      </c>
      <c r="AE132" s="67">
        <v>35</v>
      </c>
      <c r="AN132" s="19">
        <f t="shared" si="49"/>
        <v>200</v>
      </c>
      <c r="AO132" s="2" t="s">
        <v>919</v>
      </c>
      <c r="AP132" s="12">
        <v>6</v>
      </c>
    </row>
    <row r="133" spans="1:42" x14ac:dyDescent="0.35">
      <c r="A133" s="46" t="s">
        <v>393</v>
      </c>
      <c r="B133" s="55" t="s">
        <v>402</v>
      </c>
      <c r="C133" s="29">
        <v>0.55000000000000004</v>
      </c>
      <c r="D133" s="29">
        <v>100</v>
      </c>
      <c r="E133" s="29">
        <v>0.55000000000000004</v>
      </c>
      <c r="F133" s="29">
        <v>0.5</v>
      </c>
      <c r="G133" s="37">
        <v>0</v>
      </c>
      <c r="H133" s="29">
        <v>0</v>
      </c>
      <c r="I133" s="37">
        <v>0</v>
      </c>
      <c r="J133" s="29">
        <v>0</v>
      </c>
      <c r="K133" s="37">
        <v>0</v>
      </c>
      <c r="L133" s="29">
        <v>0</v>
      </c>
      <c r="M133" s="37">
        <v>0.5</v>
      </c>
      <c r="N133" s="29">
        <f t="shared" si="33"/>
        <v>137.5</v>
      </c>
      <c r="O133" s="86">
        <f t="shared" si="28"/>
        <v>0</v>
      </c>
      <c r="P133" s="86">
        <f t="shared" si="29"/>
        <v>0</v>
      </c>
      <c r="Q133" s="86">
        <f t="shared" si="30"/>
        <v>0</v>
      </c>
      <c r="R133" s="86">
        <f t="shared" si="48"/>
        <v>136</v>
      </c>
      <c r="T133" s="87"/>
      <c r="U133" s="87"/>
      <c r="V133" s="87"/>
      <c r="W133" s="87"/>
      <c r="X133" s="88"/>
      <c r="Y133" s="88"/>
      <c r="Z133" s="88"/>
      <c r="AA133" s="88"/>
      <c r="AB133" s="88"/>
      <c r="AC133" s="117"/>
      <c r="AD133" s="117"/>
      <c r="AE133" s="117"/>
      <c r="AF133" s="117"/>
      <c r="AG133" s="117"/>
      <c r="AH133" s="118">
        <v>55</v>
      </c>
      <c r="AI133" s="118">
        <v>55</v>
      </c>
      <c r="AJ133" s="118">
        <v>26</v>
      </c>
      <c r="AN133" s="19">
        <f t="shared" si="49"/>
        <v>136</v>
      </c>
      <c r="AO133" s="2" t="s">
        <v>919</v>
      </c>
      <c r="AP133" s="12">
        <v>6</v>
      </c>
    </row>
    <row r="134" spans="1:42" x14ac:dyDescent="0.35">
      <c r="A134" s="46" t="s">
        <v>394</v>
      </c>
      <c r="B134" s="55" t="s">
        <v>402</v>
      </c>
      <c r="C134" s="29">
        <v>0.48</v>
      </c>
      <c r="D134" s="29">
        <v>90</v>
      </c>
      <c r="E134" s="29">
        <v>0.43</v>
      </c>
      <c r="F134" s="29">
        <v>0.39</v>
      </c>
      <c r="G134" s="37">
        <v>0</v>
      </c>
      <c r="H134" s="29">
        <v>0</v>
      </c>
      <c r="I134" s="37">
        <v>0</v>
      </c>
      <c r="J134" s="29">
        <v>0</v>
      </c>
      <c r="K134" s="37">
        <v>0</v>
      </c>
      <c r="L134" s="29">
        <v>0</v>
      </c>
      <c r="M134" s="37">
        <v>0.43</v>
      </c>
      <c r="N134" s="29">
        <f t="shared" si="33"/>
        <v>118.25</v>
      </c>
      <c r="O134" s="86">
        <f t="shared" si="28"/>
        <v>0</v>
      </c>
      <c r="P134" s="86">
        <f t="shared" si="29"/>
        <v>0</v>
      </c>
      <c r="Q134" s="86">
        <f t="shared" si="30"/>
        <v>0</v>
      </c>
      <c r="R134" s="86">
        <f t="shared" si="48"/>
        <v>107</v>
      </c>
      <c r="T134" s="87"/>
      <c r="U134" s="87"/>
      <c r="V134" s="87"/>
      <c r="W134" s="87"/>
      <c r="X134" s="88"/>
      <c r="Y134" s="88"/>
      <c r="Z134" s="88"/>
      <c r="AA134" s="88"/>
      <c r="AB134" s="88"/>
      <c r="AC134" s="117"/>
      <c r="AD134" s="117"/>
      <c r="AE134" s="117"/>
      <c r="AF134" s="117"/>
      <c r="AG134" s="117"/>
      <c r="AH134" s="118">
        <v>55</v>
      </c>
      <c r="AI134" s="118">
        <v>52</v>
      </c>
      <c r="AJ134" s="118"/>
      <c r="AN134" s="19">
        <f t="shared" si="49"/>
        <v>107</v>
      </c>
      <c r="AO134" s="2" t="s">
        <v>919</v>
      </c>
      <c r="AP134" s="12">
        <v>6</v>
      </c>
    </row>
    <row r="135" spans="1:42" x14ac:dyDescent="0.35">
      <c r="A135" s="8" t="s">
        <v>44</v>
      </c>
      <c r="B135" s="31"/>
      <c r="C135" s="29"/>
      <c r="D135" s="29"/>
      <c r="E135" s="29"/>
      <c r="F135" s="29"/>
      <c r="G135" s="37"/>
      <c r="H135" s="29"/>
      <c r="I135" s="37"/>
      <c r="J135" s="29"/>
      <c r="K135" s="37"/>
      <c r="L135" s="29"/>
      <c r="M135" s="29"/>
      <c r="N135" s="29"/>
      <c r="O135" s="86">
        <f t="shared" si="28"/>
        <v>55</v>
      </c>
      <c r="P135" s="86">
        <f t="shared" si="29"/>
        <v>339</v>
      </c>
      <c r="Q135" s="86">
        <f t="shared" si="30"/>
        <v>145</v>
      </c>
      <c r="R135" s="86">
        <f t="shared" si="48"/>
        <v>243</v>
      </c>
      <c r="S135" s="76">
        <f>SUM(S130:S134)</f>
        <v>0</v>
      </c>
      <c r="T135" s="85">
        <f t="shared" ref="T135:AL135" si="50">SUM(T130:T134)</f>
        <v>0</v>
      </c>
      <c r="U135" s="85">
        <f t="shared" si="50"/>
        <v>0</v>
      </c>
      <c r="V135" s="85">
        <f t="shared" si="50"/>
        <v>0</v>
      </c>
      <c r="W135" s="85">
        <f t="shared" si="50"/>
        <v>55</v>
      </c>
      <c r="X135" s="85">
        <f t="shared" si="50"/>
        <v>55</v>
      </c>
      <c r="Y135" s="85">
        <f t="shared" si="50"/>
        <v>55</v>
      </c>
      <c r="Z135" s="85">
        <f t="shared" si="50"/>
        <v>110</v>
      </c>
      <c r="AA135" s="85">
        <f t="shared" si="50"/>
        <v>64</v>
      </c>
      <c r="AB135" s="85">
        <f t="shared" si="50"/>
        <v>55</v>
      </c>
      <c r="AC135" s="85">
        <f t="shared" si="50"/>
        <v>55</v>
      </c>
      <c r="AD135" s="85">
        <f t="shared" si="50"/>
        <v>55</v>
      </c>
      <c r="AE135" s="85">
        <f t="shared" si="50"/>
        <v>35</v>
      </c>
      <c r="AF135" s="85">
        <f t="shared" si="50"/>
        <v>0</v>
      </c>
      <c r="AG135" s="85">
        <f t="shared" si="50"/>
        <v>0</v>
      </c>
      <c r="AH135" s="85">
        <f>SUM(AH130:AH134)</f>
        <v>110</v>
      </c>
      <c r="AI135" s="85">
        <f>SUM(AI130:AI134)</f>
        <v>107</v>
      </c>
      <c r="AJ135" s="85">
        <f t="shared" si="50"/>
        <v>26</v>
      </c>
      <c r="AK135" s="76">
        <f t="shared" si="50"/>
        <v>0</v>
      </c>
      <c r="AL135" s="76">
        <f t="shared" si="50"/>
        <v>0</v>
      </c>
      <c r="AN135" s="19">
        <f t="shared" si="49"/>
        <v>782</v>
      </c>
    </row>
    <row r="136" spans="1:42" x14ac:dyDescent="0.35">
      <c r="A136" s="8"/>
      <c r="B136" s="31"/>
      <c r="C136" s="31"/>
      <c r="D136" s="31"/>
      <c r="E136" s="31"/>
      <c r="F136" s="31"/>
      <c r="G136" s="39"/>
      <c r="H136" s="31"/>
      <c r="I136" s="39"/>
      <c r="J136" s="31"/>
      <c r="K136" s="39"/>
      <c r="L136" s="31"/>
      <c r="M136" s="31"/>
      <c r="N136" s="29"/>
    </row>
    <row r="137" spans="1:42" s="10" customFormat="1" ht="18.5" x14ac:dyDescent="0.45">
      <c r="A137" s="10" t="s">
        <v>392</v>
      </c>
      <c r="B137" s="28"/>
      <c r="C137" s="27"/>
      <c r="D137" s="27"/>
      <c r="E137" s="27"/>
      <c r="F137" s="27"/>
      <c r="G137" s="40"/>
      <c r="H137" s="34"/>
      <c r="I137" s="40"/>
      <c r="J137" s="34"/>
      <c r="K137" s="40"/>
      <c r="L137" s="34"/>
      <c r="M137" s="42"/>
      <c r="N137" s="29"/>
      <c r="O137" s="77">
        <f t="shared" ref="O137:AL137" si="51">SUM(O32,O39,O43,O59,O68,O87,O94,O101,O109,O127,O135)</f>
        <v>1255</v>
      </c>
      <c r="P137" s="77">
        <f t="shared" si="51"/>
        <v>1416</v>
      </c>
      <c r="Q137" s="77">
        <f t="shared" si="51"/>
        <v>849</v>
      </c>
      <c r="R137" s="77">
        <f t="shared" si="51"/>
        <v>487</v>
      </c>
      <c r="S137" s="77">
        <f t="shared" si="51"/>
        <v>0</v>
      </c>
      <c r="T137" s="77">
        <f t="shared" si="51"/>
        <v>0</v>
      </c>
      <c r="U137" s="77">
        <f t="shared" si="51"/>
        <v>415</v>
      </c>
      <c r="V137" s="77">
        <f t="shared" si="51"/>
        <v>323</v>
      </c>
      <c r="W137" s="77">
        <f t="shared" si="51"/>
        <v>517</v>
      </c>
      <c r="X137" s="77">
        <f t="shared" si="51"/>
        <v>277</v>
      </c>
      <c r="Y137" s="77">
        <f t="shared" si="51"/>
        <v>130</v>
      </c>
      <c r="Z137" s="77">
        <f t="shared" si="51"/>
        <v>241</v>
      </c>
      <c r="AA137" s="77">
        <f t="shared" si="51"/>
        <v>213</v>
      </c>
      <c r="AB137" s="77">
        <f t="shared" si="51"/>
        <v>555</v>
      </c>
      <c r="AC137" s="77">
        <f t="shared" si="51"/>
        <v>477</v>
      </c>
      <c r="AD137" s="77">
        <f t="shared" si="51"/>
        <v>216</v>
      </c>
      <c r="AE137" s="77">
        <f t="shared" si="51"/>
        <v>113</v>
      </c>
      <c r="AF137" s="77">
        <f t="shared" si="51"/>
        <v>43</v>
      </c>
      <c r="AG137" s="77">
        <f t="shared" si="51"/>
        <v>0</v>
      </c>
      <c r="AH137" s="77">
        <f t="shared" si="51"/>
        <v>215</v>
      </c>
      <c r="AI137" s="77">
        <f t="shared" si="51"/>
        <v>199</v>
      </c>
      <c r="AJ137" s="77">
        <f t="shared" si="51"/>
        <v>73</v>
      </c>
      <c r="AK137" s="77">
        <f t="shared" si="51"/>
        <v>0</v>
      </c>
      <c r="AL137" s="77">
        <f t="shared" si="51"/>
        <v>0</v>
      </c>
      <c r="AM137" s="104"/>
      <c r="AN137" s="77">
        <f>SUM(AN32,AN39,AN43,AN59,AN68,AN87,AN94,AN101,AN109,AN127,AN135)</f>
        <v>4007</v>
      </c>
      <c r="AO137" s="98"/>
      <c r="AP137" s="116"/>
    </row>
    <row r="138" spans="1:42" x14ac:dyDescent="0.35">
      <c r="A138" s="8"/>
      <c r="B138" s="31"/>
      <c r="C138" s="31"/>
      <c r="D138" s="31"/>
      <c r="E138" s="31"/>
      <c r="F138" s="31"/>
      <c r="G138" s="39"/>
      <c r="H138" s="31"/>
      <c r="I138" s="39"/>
      <c r="J138" s="31"/>
      <c r="K138" s="39"/>
      <c r="L138" s="31"/>
      <c r="M138" s="31"/>
      <c r="N138" s="29"/>
    </row>
    <row r="139" spans="1:42" ht="18.5" x14ac:dyDescent="0.45">
      <c r="A139" s="10" t="s">
        <v>32</v>
      </c>
      <c r="B139" s="28"/>
      <c r="C139" s="27"/>
      <c r="D139" s="27"/>
      <c r="E139" s="27"/>
      <c r="F139" s="27"/>
      <c r="G139" s="40"/>
      <c r="H139" s="34"/>
      <c r="I139" s="40"/>
      <c r="J139" s="34"/>
      <c r="K139" s="40"/>
      <c r="L139" s="34"/>
      <c r="M139" s="42"/>
      <c r="N139" s="29"/>
      <c r="S139" s="62" t="s">
        <v>65</v>
      </c>
      <c r="T139" s="62" t="s">
        <v>66</v>
      </c>
      <c r="U139" s="62" t="s">
        <v>68</v>
      </c>
      <c r="V139" s="62" t="s">
        <v>69</v>
      </c>
      <c r="W139" s="62" t="s">
        <v>70</v>
      </c>
      <c r="X139" s="65" t="s">
        <v>71</v>
      </c>
      <c r="Y139" s="65" t="s">
        <v>72</v>
      </c>
      <c r="Z139" s="65" t="s">
        <v>73</v>
      </c>
      <c r="AA139" s="65" t="s">
        <v>74</v>
      </c>
      <c r="AB139" s="65" t="s">
        <v>75</v>
      </c>
      <c r="AC139" s="68" t="s">
        <v>76</v>
      </c>
      <c r="AD139" s="68" t="s">
        <v>77</v>
      </c>
      <c r="AE139" s="68" t="s">
        <v>78</v>
      </c>
      <c r="AF139" s="68" t="s">
        <v>79</v>
      </c>
      <c r="AG139" s="68" t="s">
        <v>80</v>
      </c>
      <c r="AH139" s="70" t="s">
        <v>81</v>
      </c>
      <c r="AI139" s="70" t="s">
        <v>82</v>
      </c>
      <c r="AJ139" s="70" t="s">
        <v>83</v>
      </c>
      <c r="AK139" s="70" t="s">
        <v>84</v>
      </c>
      <c r="AL139" s="70" t="s">
        <v>420</v>
      </c>
      <c r="AM139" s="106" t="s">
        <v>930</v>
      </c>
      <c r="AN139" s="19" t="s">
        <v>44</v>
      </c>
    </row>
    <row r="140" spans="1:42" x14ac:dyDescent="0.35">
      <c r="A140" s="50" t="s">
        <v>946</v>
      </c>
      <c r="B140" s="51" t="s">
        <v>403</v>
      </c>
      <c r="C140" s="29">
        <v>4.3099999999999996</v>
      </c>
      <c r="D140" s="29">
        <v>100</v>
      </c>
      <c r="E140" s="29">
        <v>4.3099999999999996</v>
      </c>
      <c r="F140" s="29">
        <v>3.88</v>
      </c>
      <c r="G140" s="37">
        <v>0</v>
      </c>
      <c r="H140" s="29">
        <v>0</v>
      </c>
      <c r="I140" s="37">
        <v>3.88</v>
      </c>
      <c r="J140" s="29">
        <v>194</v>
      </c>
      <c r="K140" s="37">
        <v>0</v>
      </c>
      <c r="L140" s="29">
        <v>0</v>
      </c>
      <c r="M140" s="29"/>
      <c r="N140" s="29">
        <f t="shared" si="33"/>
        <v>0</v>
      </c>
      <c r="O140" s="2">
        <f t="shared" ref="O140:O168" si="52">SUM(S140:W140)</f>
        <v>0</v>
      </c>
      <c r="P140" s="2">
        <f t="shared" ref="P140:P168" si="53">SUM(X140:AB140)</f>
        <v>275</v>
      </c>
      <c r="Q140" s="2">
        <f t="shared" ref="Q140:Q168" si="54">SUM(AC140:AG140)</f>
        <v>105</v>
      </c>
      <c r="R140" s="2">
        <f t="shared" ref="R140:R156" si="55">SUM(AH140:AL140)</f>
        <v>0</v>
      </c>
      <c r="T140" s="87"/>
      <c r="U140" s="87"/>
      <c r="V140" s="87"/>
      <c r="W140" s="87"/>
      <c r="X140" s="88">
        <v>55</v>
      </c>
      <c r="Y140" s="88">
        <v>55</v>
      </c>
      <c r="Z140" s="88">
        <v>55</v>
      </c>
      <c r="AA140" s="88">
        <v>55</v>
      </c>
      <c r="AB140" s="88">
        <v>55</v>
      </c>
      <c r="AC140" s="117">
        <v>55</v>
      </c>
      <c r="AD140" s="117">
        <v>50</v>
      </c>
      <c r="AN140" s="19">
        <f t="shared" ref="AN140:AN156" si="56">SUM(S140:AL140)</f>
        <v>380</v>
      </c>
      <c r="AO140" s="2" t="s">
        <v>919</v>
      </c>
      <c r="AP140" s="12">
        <v>6</v>
      </c>
    </row>
    <row r="141" spans="1:42" x14ac:dyDescent="0.35">
      <c r="A141" s="50" t="s">
        <v>947</v>
      </c>
      <c r="B141" s="51" t="s">
        <v>403</v>
      </c>
      <c r="C141" s="29">
        <v>7.19</v>
      </c>
      <c r="D141" s="29">
        <v>100</v>
      </c>
      <c r="E141" s="29">
        <v>7.19</v>
      </c>
      <c r="F141" s="29">
        <v>6.47</v>
      </c>
      <c r="G141" s="37">
        <v>0</v>
      </c>
      <c r="H141" s="29">
        <v>0</v>
      </c>
      <c r="I141" s="37">
        <v>6.47</v>
      </c>
      <c r="J141" s="29">
        <v>324</v>
      </c>
      <c r="K141" s="37">
        <v>0</v>
      </c>
      <c r="L141" s="29">
        <v>0</v>
      </c>
      <c r="M141" s="29"/>
      <c r="N141" s="29">
        <f t="shared" si="33"/>
        <v>0</v>
      </c>
      <c r="O141" s="2">
        <f t="shared" si="52"/>
        <v>0</v>
      </c>
      <c r="P141" s="2">
        <f t="shared" si="53"/>
        <v>275</v>
      </c>
      <c r="Q141" s="2">
        <f t="shared" si="54"/>
        <v>105</v>
      </c>
      <c r="R141" s="2">
        <f t="shared" si="55"/>
        <v>0</v>
      </c>
      <c r="T141" s="87"/>
      <c r="U141" s="87"/>
      <c r="V141" s="87"/>
      <c r="W141" s="87"/>
      <c r="X141" s="88">
        <v>55</v>
      </c>
      <c r="Y141" s="88">
        <v>55</v>
      </c>
      <c r="Z141" s="88">
        <v>55</v>
      </c>
      <c r="AA141" s="88">
        <v>55</v>
      </c>
      <c r="AB141" s="88">
        <v>55</v>
      </c>
      <c r="AC141" s="117">
        <v>55</v>
      </c>
      <c r="AD141" s="117">
        <v>50</v>
      </c>
      <c r="AN141" s="19">
        <f t="shared" si="56"/>
        <v>380</v>
      </c>
      <c r="AO141" s="2" t="s">
        <v>919</v>
      </c>
      <c r="AP141" s="12">
        <v>6</v>
      </c>
    </row>
    <row r="142" spans="1:42" x14ac:dyDescent="0.35">
      <c r="A142" s="44" t="s">
        <v>948</v>
      </c>
      <c r="B142" s="45" t="s">
        <v>403</v>
      </c>
      <c r="C142" s="29">
        <v>2.25</v>
      </c>
      <c r="D142" s="29">
        <v>100</v>
      </c>
      <c r="E142" s="29">
        <v>2.25</v>
      </c>
      <c r="F142" s="29">
        <v>2.0299999999999998</v>
      </c>
      <c r="G142" s="37">
        <v>0</v>
      </c>
      <c r="H142" s="29">
        <v>0</v>
      </c>
      <c r="I142" s="37">
        <v>2.0299999999999998</v>
      </c>
      <c r="J142" s="29">
        <v>102</v>
      </c>
      <c r="K142" s="37">
        <v>0</v>
      </c>
      <c r="L142" s="29">
        <v>0</v>
      </c>
      <c r="M142" s="29"/>
      <c r="N142" s="29">
        <f t="shared" si="33"/>
        <v>0</v>
      </c>
      <c r="O142" s="2">
        <f t="shared" si="52"/>
        <v>0</v>
      </c>
      <c r="P142" s="2">
        <f t="shared" si="53"/>
        <v>0</v>
      </c>
      <c r="Q142" s="2">
        <f t="shared" si="54"/>
        <v>275</v>
      </c>
      <c r="R142" s="2">
        <f t="shared" si="55"/>
        <v>107</v>
      </c>
      <c r="T142" s="87"/>
      <c r="U142" s="87"/>
      <c r="V142" s="87"/>
      <c r="W142" s="87"/>
      <c r="X142" s="88"/>
      <c r="Y142" s="88"/>
      <c r="Z142" s="88"/>
      <c r="AA142" s="88"/>
      <c r="AB142" s="88"/>
      <c r="AC142" s="117">
        <v>55</v>
      </c>
      <c r="AD142" s="117">
        <v>55</v>
      </c>
      <c r="AE142" s="67">
        <v>55</v>
      </c>
      <c r="AF142" s="67">
        <v>55</v>
      </c>
      <c r="AG142" s="67">
        <v>55</v>
      </c>
      <c r="AH142" s="69">
        <v>55</v>
      </c>
      <c r="AI142" s="69">
        <v>52</v>
      </c>
      <c r="AN142" s="19">
        <f t="shared" si="56"/>
        <v>382</v>
      </c>
      <c r="AO142" s="2" t="s">
        <v>919</v>
      </c>
      <c r="AP142" s="12">
        <v>6</v>
      </c>
    </row>
    <row r="143" spans="1:42" x14ac:dyDescent="0.35">
      <c r="A143" s="50" t="s">
        <v>944</v>
      </c>
      <c r="B143" s="51" t="s">
        <v>405</v>
      </c>
      <c r="C143" s="151" t="s">
        <v>905</v>
      </c>
      <c r="D143" s="151"/>
      <c r="E143" s="151"/>
      <c r="F143" s="151"/>
      <c r="G143" s="151"/>
      <c r="H143" s="151"/>
      <c r="I143" s="151"/>
      <c r="J143" s="151"/>
      <c r="K143" s="151"/>
      <c r="L143" s="151"/>
      <c r="M143" s="29"/>
      <c r="N143" s="29">
        <f t="shared" si="33"/>
        <v>0</v>
      </c>
      <c r="O143" s="2">
        <f t="shared" si="52"/>
        <v>0</v>
      </c>
      <c r="P143" s="86">
        <f t="shared" si="53"/>
        <v>275</v>
      </c>
      <c r="Q143" s="86">
        <f t="shared" si="54"/>
        <v>200</v>
      </c>
      <c r="R143" s="2">
        <f t="shared" si="55"/>
        <v>0</v>
      </c>
      <c r="T143" s="87"/>
      <c r="U143" s="87"/>
      <c r="V143" s="87"/>
      <c r="W143" s="87"/>
      <c r="X143" s="88">
        <v>55</v>
      </c>
      <c r="Y143" s="88">
        <v>55</v>
      </c>
      <c r="Z143" s="88">
        <v>55</v>
      </c>
      <c r="AA143" s="88">
        <v>55</v>
      </c>
      <c r="AB143" s="88">
        <v>55</v>
      </c>
      <c r="AC143" s="117">
        <v>55</v>
      </c>
      <c r="AD143" s="117">
        <v>55</v>
      </c>
      <c r="AE143" s="117">
        <v>55</v>
      </c>
      <c r="AF143" s="117">
        <v>35</v>
      </c>
      <c r="AG143" s="117"/>
      <c r="AN143" s="19">
        <f t="shared" si="56"/>
        <v>475</v>
      </c>
      <c r="AO143" s="2" t="s">
        <v>919</v>
      </c>
      <c r="AP143" s="12">
        <v>6</v>
      </c>
    </row>
    <row r="144" spans="1:42" x14ac:dyDescent="0.35">
      <c r="A144" s="50" t="s">
        <v>945</v>
      </c>
      <c r="B144" s="51" t="s">
        <v>405</v>
      </c>
      <c r="C144" s="151" t="s">
        <v>905</v>
      </c>
      <c r="D144" s="151"/>
      <c r="E144" s="151"/>
      <c r="F144" s="151"/>
      <c r="G144" s="151"/>
      <c r="H144" s="151"/>
      <c r="I144" s="151"/>
      <c r="J144" s="151"/>
      <c r="K144" s="151"/>
      <c r="L144" s="151"/>
      <c r="M144" s="29"/>
      <c r="N144" s="29">
        <f t="shared" si="33"/>
        <v>0</v>
      </c>
      <c r="O144" s="2">
        <f t="shared" si="52"/>
        <v>0</v>
      </c>
      <c r="P144" s="86">
        <f t="shared" si="53"/>
        <v>275</v>
      </c>
      <c r="Q144" s="86">
        <f t="shared" si="54"/>
        <v>0</v>
      </c>
      <c r="R144" s="2">
        <f t="shared" si="55"/>
        <v>0</v>
      </c>
      <c r="X144" s="88">
        <v>55</v>
      </c>
      <c r="Y144" s="88">
        <v>55</v>
      </c>
      <c r="Z144" s="88">
        <v>55</v>
      </c>
      <c r="AA144" s="88">
        <v>55</v>
      </c>
      <c r="AB144" s="88">
        <v>55</v>
      </c>
      <c r="AC144" s="117"/>
      <c r="AD144" s="117"/>
      <c r="AE144" s="117"/>
      <c r="AF144" s="117"/>
      <c r="AG144" s="117"/>
      <c r="AN144" s="19">
        <f t="shared" si="56"/>
        <v>275</v>
      </c>
      <c r="AO144" s="2" t="s">
        <v>919</v>
      </c>
      <c r="AP144" s="12">
        <v>6</v>
      </c>
    </row>
    <row r="145" spans="1:42" ht="14.25" customHeight="1" x14ac:dyDescent="0.35">
      <c r="A145" s="48" t="s">
        <v>400</v>
      </c>
      <c r="B145" s="49" t="s">
        <v>404</v>
      </c>
      <c r="C145" s="29">
        <v>4.32</v>
      </c>
      <c r="D145" s="29">
        <v>100</v>
      </c>
      <c r="E145" s="29">
        <v>4.32</v>
      </c>
      <c r="F145" s="29">
        <v>3.89</v>
      </c>
      <c r="G145" s="37">
        <v>1.95</v>
      </c>
      <c r="H145" s="29">
        <v>83</v>
      </c>
      <c r="I145" s="37">
        <v>1.94</v>
      </c>
      <c r="J145" s="29">
        <v>82</v>
      </c>
      <c r="K145" s="37">
        <v>0</v>
      </c>
      <c r="L145" s="29">
        <v>0</v>
      </c>
      <c r="M145" s="29"/>
      <c r="N145" s="29">
        <f t="shared" ref="N145:N156" si="57">M145*275</f>
        <v>0</v>
      </c>
      <c r="O145" s="2">
        <f t="shared" si="52"/>
        <v>184</v>
      </c>
      <c r="P145" s="2">
        <f t="shared" si="53"/>
        <v>0</v>
      </c>
      <c r="Q145" s="2">
        <f t="shared" si="54"/>
        <v>0</v>
      </c>
      <c r="R145" s="2">
        <f t="shared" si="55"/>
        <v>0</v>
      </c>
      <c r="T145" s="60">
        <v>55</v>
      </c>
      <c r="U145" s="60">
        <v>55</v>
      </c>
      <c r="V145" s="60">
        <v>55</v>
      </c>
      <c r="W145" s="60">
        <v>19</v>
      </c>
      <c r="AN145" s="19">
        <f t="shared" si="56"/>
        <v>184</v>
      </c>
      <c r="AO145" s="2" t="s">
        <v>919</v>
      </c>
      <c r="AP145" s="12">
        <v>6</v>
      </c>
    </row>
    <row r="146" spans="1:42" x14ac:dyDescent="0.35">
      <c r="A146" s="48" t="s">
        <v>943</v>
      </c>
      <c r="B146" s="49" t="s">
        <v>404</v>
      </c>
      <c r="C146" s="29">
        <v>4.8099999999999996</v>
      </c>
      <c r="D146" s="29">
        <v>100</v>
      </c>
      <c r="E146" s="29">
        <v>4.8099999999999996</v>
      </c>
      <c r="F146" s="29">
        <v>4.33</v>
      </c>
      <c r="G146" s="37">
        <v>2.17</v>
      </c>
      <c r="H146" s="29">
        <v>92</v>
      </c>
      <c r="I146" s="37">
        <v>2.16</v>
      </c>
      <c r="J146" s="29">
        <v>92</v>
      </c>
      <c r="K146" s="37">
        <v>0</v>
      </c>
      <c r="L146" s="29">
        <v>0</v>
      </c>
      <c r="M146" s="29"/>
      <c r="N146" s="29">
        <f t="shared" si="57"/>
        <v>0</v>
      </c>
      <c r="O146" s="2">
        <f t="shared" si="52"/>
        <v>184</v>
      </c>
      <c r="P146" s="2">
        <f t="shared" si="53"/>
        <v>0</v>
      </c>
      <c r="Q146" s="2">
        <f t="shared" si="54"/>
        <v>0</v>
      </c>
      <c r="R146" s="2">
        <f t="shared" si="55"/>
        <v>0</v>
      </c>
      <c r="T146" s="60">
        <v>55</v>
      </c>
      <c r="U146" s="60">
        <v>55</v>
      </c>
      <c r="V146" s="60">
        <v>55</v>
      </c>
      <c r="W146" s="60">
        <v>19</v>
      </c>
      <c r="AN146" s="19">
        <f t="shared" si="56"/>
        <v>184</v>
      </c>
      <c r="AO146" s="2" t="s">
        <v>919</v>
      </c>
      <c r="AP146" s="12">
        <v>6</v>
      </c>
    </row>
    <row r="147" spans="1:42" x14ac:dyDescent="0.35">
      <c r="A147" s="48" t="s">
        <v>56</v>
      </c>
      <c r="B147" s="49" t="s">
        <v>404</v>
      </c>
      <c r="C147" s="29">
        <v>4.38</v>
      </c>
      <c r="D147" s="29">
        <v>100</v>
      </c>
      <c r="E147" s="29">
        <v>4.38</v>
      </c>
      <c r="F147" s="29">
        <v>3.94</v>
      </c>
      <c r="G147" s="37">
        <v>2.37</v>
      </c>
      <c r="H147" s="29">
        <v>83</v>
      </c>
      <c r="I147" s="37">
        <v>1.58</v>
      </c>
      <c r="J147" s="29">
        <v>79</v>
      </c>
      <c r="K147" s="37">
        <v>0</v>
      </c>
      <c r="L147" s="29">
        <v>0</v>
      </c>
      <c r="M147" s="29"/>
      <c r="N147" s="29">
        <f t="shared" si="57"/>
        <v>0</v>
      </c>
      <c r="O147" s="2">
        <f t="shared" si="52"/>
        <v>162</v>
      </c>
      <c r="P147" s="2">
        <f t="shared" si="53"/>
        <v>0</v>
      </c>
      <c r="Q147" s="2">
        <f t="shared" si="54"/>
        <v>0</v>
      </c>
      <c r="R147" s="2">
        <f t="shared" si="55"/>
        <v>0</v>
      </c>
      <c r="U147" s="60">
        <v>55</v>
      </c>
      <c r="V147" s="60">
        <v>55</v>
      </c>
      <c r="W147" s="60">
        <v>52</v>
      </c>
      <c r="AN147" s="19">
        <f t="shared" si="56"/>
        <v>162</v>
      </c>
      <c r="AO147" s="2" t="s">
        <v>919</v>
      </c>
      <c r="AP147" s="12">
        <v>9</v>
      </c>
    </row>
    <row r="148" spans="1:42" x14ac:dyDescent="0.35">
      <c r="A148" s="48" t="s">
        <v>57</v>
      </c>
      <c r="B148" s="49" t="s">
        <v>406</v>
      </c>
      <c r="C148" s="29">
        <v>0.59</v>
      </c>
      <c r="D148" s="29">
        <v>100</v>
      </c>
      <c r="E148" s="29">
        <v>0.59</v>
      </c>
      <c r="F148" s="29">
        <v>0.53</v>
      </c>
      <c r="G148" s="37">
        <v>0</v>
      </c>
      <c r="H148" s="29">
        <v>0</v>
      </c>
      <c r="I148" s="37">
        <v>0.53</v>
      </c>
      <c r="J148" s="29">
        <v>27</v>
      </c>
      <c r="K148" s="37">
        <v>0</v>
      </c>
      <c r="L148" s="29">
        <v>0</v>
      </c>
      <c r="M148" s="29"/>
      <c r="N148" s="29">
        <f t="shared" si="57"/>
        <v>0</v>
      </c>
      <c r="O148" s="2">
        <f t="shared" si="52"/>
        <v>27</v>
      </c>
      <c r="P148" s="2">
        <f t="shared" si="53"/>
        <v>0</v>
      </c>
      <c r="Q148" s="2">
        <f t="shared" si="54"/>
        <v>0</v>
      </c>
      <c r="R148" s="2">
        <f t="shared" si="55"/>
        <v>0</v>
      </c>
      <c r="U148" s="60">
        <v>20</v>
      </c>
      <c r="V148" s="60">
        <v>7</v>
      </c>
      <c r="AN148" s="19">
        <f t="shared" si="56"/>
        <v>27</v>
      </c>
      <c r="AO148" s="2" t="s">
        <v>915</v>
      </c>
      <c r="AP148" s="12">
        <v>6</v>
      </c>
    </row>
    <row r="149" spans="1:42" x14ac:dyDescent="0.35">
      <c r="A149" s="48" t="s">
        <v>58</v>
      </c>
      <c r="B149" s="49" t="s">
        <v>406</v>
      </c>
      <c r="C149" s="29">
        <v>0.78</v>
      </c>
      <c r="D149" s="29">
        <v>100</v>
      </c>
      <c r="E149" s="29">
        <v>0.78</v>
      </c>
      <c r="F149" s="29">
        <v>0.7</v>
      </c>
      <c r="G149" s="37">
        <v>0</v>
      </c>
      <c r="H149" s="29">
        <v>0</v>
      </c>
      <c r="I149" s="37">
        <v>0.7</v>
      </c>
      <c r="J149" s="29">
        <v>35</v>
      </c>
      <c r="K149" s="37">
        <v>0</v>
      </c>
      <c r="L149" s="29">
        <v>0</v>
      </c>
      <c r="M149" s="29"/>
      <c r="N149" s="29">
        <f t="shared" si="57"/>
        <v>0</v>
      </c>
      <c r="O149" s="2">
        <f t="shared" si="52"/>
        <v>35</v>
      </c>
      <c r="P149" s="2">
        <f t="shared" si="53"/>
        <v>0</v>
      </c>
      <c r="Q149" s="2">
        <f t="shared" si="54"/>
        <v>0</v>
      </c>
      <c r="R149" s="2">
        <f t="shared" si="55"/>
        <v>0</v>
      </c>
      <c r="U149" s="60">
        <v>20</v>
      </c>
      <c r="V149" s="60">
        <v>15</v>
      </c>
      <c r="AN149" s="19">
        <f t="shared" si="56"/>
        <v>35</v>
      </c>
      <c r="AO149" s="2" t="s">
        <v>915</v>
      </c>
      <c r="AP149" s="12">
        <v>6</v>
      </c>
    </row>
    <row r="150" spans="1:42" x14ac:dyDescent="0.35">
      <c r="A150" s="44" t="s">
        <v>59</v>
      </c>
      <c r="B150" s="52" t="s">
        <v>402</v>
      </c>
      <c r="C150" s="29">
        <v>1.71</v>
      </c>
      <c r="D150" s="29">
        <v>75</v>
      </c>
      <c r="E150" s="29">
        <v>1.28</v>
      </c>
      <c r="F150" s="29">
        <v>1.1499999999999999</v>
      </c>
      <c r="G150" s="37">
        <v>0</v>
      </c>
      <c r="H150" s="29">
        <v>0</v>
      </c>
      <c r="I150" s="37">
        <v>1.1499999999999999</v>
      </c>
      <c r="J150" s="29">
        <v>58</v>
      </c>
      <c r="K150" s="37">
        <v>0</v>
      </c>
      <c r="L150" s="29">
        <v>0</v>
      </c>
      <c r="M150" s="29"/>
      <c r="N150" s="29">
        <f t="shared" si="57"/>
        <v>0</v>
      </c>
      <c r="O150" s="2">
        <f t="shared" si="52"/>
        <v>0</v>
      </c>
      <c r="P150" s="2">
        <f t="shared" si="53"/>
        <v>0</v>
      </c>
      <c r="Q150" s="2">
        <f t="shared" si="54"/>
        <v>58</v>
      </c>
      <c r="R150" s="2">
        <f t="shared" si="55"/>
        <v>0</v>
      </c>
      <c r="AC150" s="67">
        <v>35</v>
      </c>
      <c r="AD150" s="67">
        <v>23</v>
      </c>
      <c r="AN150" s="19">
        <f t="shared" si="56"/>
        <v>58</v>
      </c>
      <c r="AO150" s="2" t="s">
        <v>919</v>
      </c>
      <c r="AP150" s="12">
        <v>6</v>
      </c>
    </row>
    <row r="151" spans="1:42" x14ac:dyDescent="0.35">
      <c r="A151" s="108" t="s">
        <v>937</v>
      </c>
      <c r="B151" s="110" t="s">
        <v>402</v>
      </c>
      <c r="C151" s="29">
        <v>1.64</v>
      </c>
      <c r="D151" s="29">
        <v>75</v>
      </c>
      <c r="E151" s="29">
        <v>1.23</v>
      </c>
      <c r="F151" s="29">
        <v>1.1100000000000001</v>
      </c>
      <c r="G151" s="37">
        <v>0</v>
      </c>
      <c r="H151" s="29">
        <v>0</v>
      </c>
      <c r="I151" s="37">
        <v>0</v>
      </c>
      <c r="J151" s="29">
        <v>0</v>
      </c>
      <c r="K151" s="37">
        <v>0</v>
      </c>
      <c r="L151" s="29">
        <v>0</v>
      </c>
      <c r="M151" s="29">
        <v>1.1100000000000001</v>
      </c>
      <c r="N151" s="29">
        <v>305</v>
      </c>
      <c r="O151" s="2">
        <f t="shared" si="52"/>
        <v>0</v>
      </c>
      <c r="P151" s="2">
        <f t="shared" si="53"/>
        <v>0</v>
      </c>
      <c r="Q151" s="2">
        <f t="shared" si="54"/>
        <v>0</v>
      </c>
      <c r="R151" s="2">
        <f t="shared" si="55"/>
        <v>0</v>
      </c>
      <c r="W151" s="87"/>
      <c r="X151" s="88"/>
      <c r="Y151" s="88"/>
      <c r="Z151" s="88"/>
      <c r="AA151" s="88"/>
      <c r="AB151" s="88"/>
      <c r="AC151" s="117"/>
      <c r="AD151" s="117"/>
      <c r="AE151" s="117"/>
      <c r="AF151" s="117"/>
      <c r="AG151" s="117"/>
      <c r="AH151" s="118"/>
      <c r="AM151" s="103">
        <v>304</v>
      </c>
      <c r="AN151" s="19">
        <f t="shared" si="56"/>
        <v>0</v>
      </c>
      <c r="AO151" s="2" t="s">
        <v>919</v>
      </c>
    </row>
    <row r="152" spans="1:42" x14ac:dyDescent="0.35">
      <c r="A152" s="108" t="s">
        <v>938</v>
      </c>
      <c r="B152" s="110" t="s">
        <v>402</v>
      </c>
      <c r="C152" s="29">
        <v>0.92</v>
      </c>
      <c r="D152" s="29">
        <v>75</v>
      </c>
      <c r="E152" s="29">
        <v>0.69</v>
      </c>
      <c r="F152" s="29">
        <v>0.62</v>
      </c>
      <c r="G152" s="37">
        <v>0</v>
      </c>
      <c r="H152" s="29">
        <v>0</v>
      </c>
      <c r="I152" s="37">
        <v>0</v>
      </c>
      <c r="J152" s="29">
        <v>0</v>
      </c>
      <c r="K152" s="37">
        <v>0</v>
      </c>
      <c r="L152" s="29">
        <v>0</v>
      </c>
      <c r="M152" s="29">
        <v>0.62</v>
      </c>
      <c r="N152" s="29">
        <v>171</v>
      </c>
      <c r="O152" s="2">
        <f t="shared" si="52"/>
        <v>0</v>
      </c>
      <c r="P152" s="2">
        <f t="shared" si="53"/>
        <v>0</v>
      </c>
      <c r="Q152" s="2">
        <f t="shared" si="54"/>
        <v>0</v>
      </c>
      <c r="R152" s="2">
        <f t="shared" si="55"/>
        <v>0</v>
      </c>
      <c r="W152" s="87"/>
      <c r="X152" s="88"/>
      <c r="Y152" s="88"/>
      <c r="Z152" s="88"/>
      <c r="AA152" s="88"/>
      <c r="AB152" s="88"/>
      <c r="AC152" s="117"/>
      <c r="AD152" s="117"/>
      <c r="AE152" s="117"/>
      <c r="AF152" s="117"/>
      <c r="AG152" s="117"/>
      <c r="AH152" s="118"/>
      <c r="AM152" s="103">
        <v>171</v>
      </c>
      <c r="AN152" s="19">
        <f t="shared" si="56"/>
        <v>0</v>
      </c>
      <c r="AO152" s="2" t="s">
        <v>919</v>
      </c>
    </row>
    <row r="153" spans="1:42" x14ac:dyDescent="0.35">
      <c r="A153" s="108" t="s">
        <v>939</v>
      </c>
      <c r="B153" s="110" t="s">
        <v>402</v>
      </c>
      <c r="C153" s="29">
        <v>0.57999999999999996</v>
      </c>
      <c r="D153" s="29">
        <v>75</v>
      </c>
      <c r="E153" s="29">
        <v>0.44</v>
      </c>
      <c r="F153" s="29">
        <v>0.39</v>
      </c>
      <c r="G153" s="37">
        <v>0</v>
      </c>
      <c r="H153" s="29">
        <v>0</v>
      </c>
      <c r="I153" s="37">
        <v>0</v>
      </c>
      <c r="J153" s="29">
        <v>0</v>
      </c>
      <c r="K153" s="37">
        <v>0</v>
      </c>
      <c r="L153" s="29">
        <v>0</v>
      </c>
      <c r="M153" s="29">
        <v>0.62</v>
      </c>
      <c r="N153" s="29">
        <v>171</v>
      </c>
      <c r="O153" s="2">
        <f t="shared" si="52"/>
        <v>0</v>
      </c>
      <c r="P153" s="2">
        <f t="shared" si="53"/>
        <v>0</v>
      </c>
      <c r="Q153" s="2">
        <f t="shared" si="54"/>
        <v>0</v>
      </c>
      <c r="R153" s="2">
        <f t="shared" si="55"/>
        <v>0</v>
      </c>
      <c r="W153" s="87"/>
      <c r="X153" s="88"/>
      <c r="Y153" s="88"/>
      <c r="Z153" s="88"/>
      <c r="AA153" s="88"/>
      <c r="AB153" s="88"/>
      <c r="AC153" s="117"/>
      <c r="AD153" s="117"/>
      <c r="AE153" s="117"/>
      <c r="AF153" s="117"/>
      <c r="AG153" s="117"/>
      <c r="AH153" s="118"/>
      <c r="AM153" s="103">
        <v>108</v>
      </c>
      <c r="AN153" s="19">
        <f t="shared" si="56"/>
        <v>0</v>
      </c>
      <c r="AO153" s="2" t="s">
        <v>919</v>
      </c>
    </row>
    <row r="154" spans="1:42" x14ac:dyDescent="0.35">
      <c r="A154" s="108" t="s">
        <v>940</v>
      </c>
      <c r="B154" s="110" t="s">
        <v>402</v>
      </c>
      <c r="C154" s="29">
        <v>0.43</v>
      </c>
      <c r="D154" s="29">
        <v>75</v>
      </c>
      <c r="E154" s="29">
        <v>0.32</v>
      </c>
      <c r="F154" s="29">
        <v>0.28999999999999998</v>
      </c>
      <c r="G154" s="37">
        <v>0</v>
      </c>
      <c r="H154" s="29">
        <v>0</v>
      </c>
      <c r="I154" s="37">
        <v>0</v>
      </c>
      <c r="J154" s="29">
        <v>0</v>
      </c>
      <c r="K154" s="37">
        <v>0.28999999999999998</v>
      </c>
      <c r="L154" s="29">
        <v>41</v>
      </c>
      <c r="M154" s="29"/>
      <c r="N154" s="29">
        <f t="shared" si="57"/>
        <v>0</v>
      </c>
      <c r="O154" s="2">
        <f t="shared" si="52"/>
        <v>0</v>
      </c>
      <c r="P154" s="2">
        <f t="shared" si="53"/>
        <v>0</v>
      </c>
      <c r="Q154" s="2">
        <f t="shared" si="54"/>
        <v>0</v>
      </c>
      <c r="R154" s="2">
        <f t="shared" si="55"/>
        <v>0</v>
      </c>
      <c r="W154" s="87"/>
      <c r="X154" s="88"/>
      <c r="Y154" s="88"/>
      <c r="Z154" s="88"/>
      <c r="AA154" s="88"/>
      <c r="AB154" s="88"/>
      <c r="AC154" s="117"/>
      <c r="AD154" s="117"/>
      <c r="AE154" s="117"/>
      <c r="AF154" s="117"/>
      <c r="AG154" s="117"/>
      <c r="AH154" s="118"/>
      <c r="AM154" s="103">
        <v>41</v>
      </c>
      <c r="AN154" s="19">
        <f t="shared" si="56"/>
        <v>0</v>
      </c>
      <c r="AO154" s="2" t="s">
        <v>919</v>
      </c>
    </row>
    <row r="155" spans="1:42" x14ac:dyDescent="0.35">
      <c r="A155" s="108" t="s">
        <v>941</v>
      </c>
      <c r="B155" s="110" t="s">
        <v>402</v>
      </c>
      <c r="C155" s="29">
        <v>0.36</v>
      </c>
      <c r="D155" s="29">
        <v>75</v>
      </c>
      <c r="E155" s="29">
        <v>0.27</v>
      </c>
      <c r="F155" s="29">
        <v>0.24</v>
      </c>
      <c r="G155" s="37">
        <v>0</v>
      </c>
      <c r="H155" s="29">
        <v>0</v>
      </c>
      <c r="I155" s="37">
        <v>0</v>
      </c>
      <c r="J155" s="29">
        <v>0</v>
      </c>
      <c r="K155" s="37">
        <v>0.24</v>
      </c>
      <c r="L155" s="29">
        <v>34</v>
      </c>
      <c r="M155" s="29"/>
      <c r="N155" s="29">
        <f t="shared" si="57"/>
        <v>0</v>
      </c>
      <c r="O155" s="2">
        <f t="shared" si="52"/>
        <v>0</v>
      </c>
      <c r="P155" s="2">
        <f t="shared" si="53"/>
        <v>0</v>
      </c>
      <c r="Q155" s="2">
        <f t="shared" si="54"/>
        <v>0</v>
      </c>
      <c r="R155" s="2">
        <f t="shared" si="55"/>
        <v>0</v>
      </c>
      <c r="W155" s="87"/>
      <c r="X155" s="88"/>
      <c r="Y155" s="88"/>
      <c r="Z155" s="88"/>
      <c r="AA155" s="88"/>
      <c r="AB155" s="88"/>
      <c r="AC155" s="117"/>
      <c r="AD155" s="117"/>
      <c r="AE155" s="117"/>
      <c r="AF155" s="117"/>
      <c r="AG155" s="117"/>
      <c r="AH155" s="118"/>
      <c r="AM155" s="103">
        <v>34</v>
      </c>
      <c r="AN155" s="19">
        <f t="shared" si="56"/>
        <v>0</v>
      </c>
      <c r="AO155" s="2" t="s">
        <v>919</v>
      </c>
    </row>
    <row r="156" spans="1:42" x14ac:dyDescent="0.35">
      <c r="A156" s="108" t="s">
        <v>942</v>
      </c>
      <c r="B156" s="110" t="s">
        <v>402</v>
      </c>
      <c r="C156" s="29">
        <v>0.88</v>
      </c>
      <c r="D156" s="29">
        <v>75</v>
      </c>
      <c r="E156" s="29">
        <v>0.66</v>
      </c>
      <c r="F156" s="29">
        <v>0.59</v>
      </c>
      <c r="G156" s="37">
        <v>0</v>
      </c>
      <c r="H156" s="29">
        <v>0</v>
      </c>
      <c r="I156" s="37">
        <v>0</v>
      </c>
      <c r="J156" s="29">
        <v>0</v>
      </c>
      <c r="K156" s="37">
        <v>0.59</v>
      </c>
      <c r="L156" s="29">
        <v>83</v>
      </c>
      <c r="M156" s="29"/>
      <c r="N156" s="29">
        <f t="shared" si="57"/>
        <v>0</v>
      </c>
      <c r="O156" s="2">
        <f t="shared" si="52"/>
        <v>0</v>
      </c>
      <c r="P156" s="2">
        <f t="shared" si="53"/>
        <v>0</v>
      </c>
      <c r="Q156" s="2">
        <f t="shared" si="54"/>
        <v>0</v>
      </c>
      <c r="R156" s="2">
        <f t="shared" si="55"/>
        <v>0</v>
      </c>
      <c r="AM156" s="103">
        <v>83</v>
      </c>
      <c r="AN156" s="19">
        <f t="shared" si="56"/>
        <v>0</v>
      </c>
      <c r="AO156" s="2" t="s">
        <v>919</v>
      </c>
    </row>
    <row r="157" spans="1:42" s="1" customFormat="1" ht="18.5" x14ac:dyDescent="0.45">
      <c r="A157" s="10" t="s">
        <v>422</v>
      </c>
      <c r="B157" s="22"/>
      <c r="C157" s="22"/>
      <c r="D157" s="22"/>
      <c r="E157" s="22"/>
      <c r="F157" s="22"/>
      <c r="G157" s="41"/>
      <c r="H157" s="22"/>
      <c r="I157" s="41"/>
      <c r="J157" s="22"/>
      <c r="K157" s="41"/>
      <c r="L157" s="22"/>
      <c r="M157" s="22"/>
      <c r="N157" s="22"/>
      <c r="O157" s="77">
        <f t="shared" ref="O157:AL157" si="58">SUM(O140:O142,O143:O150)</f>
        <v>592</v>
      </c>
      <c r="P157" s="77">
        <f t="shared" si="58"/>
        <v>1100</v>
      </c>
      <c r="Q157" s="77">
        <f t="shared" si="58"/>
        <v>743</v>
      </c>
      <c r="R157" s="77">
        <f t="shared" si="58"/>
        <v>107</v>
      </c>
      <c r="S157" s="61">
        <f t="shared" si="58"/>
        <v>0</v>
      </c>
      <c r="T157" s="61">
        <f t="shared" si="58"/>
        <v>110</v>
      </c>
      <c r="U157" s="61">
        <f t="shared" si="58"/>
        <v>205</v>
      </c>
      <c r="V157" s="61">
        <f t="shared" si="58"/>
        <v>187</v>
      </c>
      <c r="W157" s="61">
        <f t="shared" si="58"/>
        <v>90</v>
      </c>
      <c r="X157" s="61">
        <f t="shared" si="58"/>
        <v>220</v>
      </c>
      <c r="Y157" s="61">
        <f t="shared" si="58"/>
        <v>220</v>
      </c>
      <c r="Z157" s="61">
        <f t="shared" si="58"/>
        <v>220</v>
      </c>
      <c r="AA157" s="61">
        <f t="shared" si="58"/>
        <v>220</v>
      </c>
      <c r="AB157" s="61">
        <f t="shared" si="58"/>
        <v>220</v>
      </c>
      <c r="AC157" s="61">
        <f t="shared" si="58"/>
        <v>255</v>
      </c>
      <c r="AD157" s="61">
        <f t="shared" si="58"/>
        <v>233</v>
      </c>
      <c r="AE157" s="61">
        <f t="shared" si="58"/>
        <v>110</v>
      </c>
      <c r="AF157" s="61">
        <f t="shared" si="58"/>
        <v>90</v>
      </c>
      <c r="AG157" s="61">
        <f t="shared" si="58"/>
        <v>55</v>
      </c>
      <c r="AH157" s="61">
        <f t="shared" si="58"/>
        <v>55</v>
      </c>
      <c r="AI157" s="61">
        <f t="shared" si="58"/>
        <v>52</v>
      </c>
      <c r="AJ157" s="61">
        <f t="shared" si="58"/>
        <v>0</v>
      </c>
      <c r="AK157" s="61">
        <f t="shared" si="58"/>
        <v>0</v>
      </c>
      <c r="AL157" s="61">
        <f t="shared" si="58"/>
        <v>0</v>
      </c>
      <c r="AM157" s="104"/>
      <c r="AN157" s="61">
        <f>SUM(AN140:AN142,AN143:AN150)</f>
        <v>2542</v>
      </c>
      <c r="AO157" s="19"/>
      <c r="AP157" s="22"/>
    </row>
    <row r="158" spans="1:42" x14ac:dyDescent="0.35">
      <c r="A158" s="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42" ht="18.5" x14ac:dyDescent="0.45">
      <c r="A159" s="10" t="s">
        <v>408</v>
      </c>
      <c r="B159" s="28"/>
      <c r="C159" s="27"/>
      <c r="D159" s="27"/>
      <c r="E159" s="27"/>
      <c r="F159" s="27"/>
      <c r="G159" s="34"/>
      <c r="H159" s="34"/>
      <c r="I159" s="34"/>
      <c r="J159" s="34"/>
      <c r="K159" s="34"/>
      <c r="L159" s="34"/>
      <c r="M159" s="42"/>
      <c r="N159" s="42"/>
      <c r="S159" s="60" t="s">
        <v>65</v>
      </c>
      <c r="T159" s="60" t="s">
        <v>66</v>
      </c>
      <c r="U159" s="60" t="s">
        <v>68</v>
      </c>
      <c r="V159" s="60" t="s">
        <v>69</v>
      </c>
      <c r="W159" s="60" t="s">
        <v>70</v>
      </c>
      <c r="X159" s="64" t="s">
        <v>71</v>
      </c>
      <c r="Y159" s="64" t="s">
        <v>72</v>
      </c>
      <c r="Z159" s="64" t="s">
        <v>73</v>
      </c>
      <c r="AA159" s="64" t="s">
        <v>74</v>
      </c>
      <c r="AB159" s="64" t="s">
        <v>75</v>
      </c>
      <c r="AC159" s="67" t="s">
        <v>76</v>
      </c>
      <c r="AD159" s="67" t="s">
        <v>77</v>
      </c>
      <c r="AE159" s="67" t="s">
        <v>78</v>
      </c>
      <c r="AF159" s="67" t="s">
        <v>79</v>
      </c>
      <c r="AG159" s="67" t="s">
        <v>80</v>
      </c>
      <c r="AH159" s="69" t="s">
        <v>81</v>
      </c>
      <c r="AI159" s="69" t="s">
        <v>82</v>
      </c>
      <c r="AJ159" s="69" t="s">
        <v>83</v>
      </c>
      <c r="AK159" s="69" t="s">
        <v>84</v>
      </c>
      <c r="AL159" s="69" t="s">
        <v>420</v>
      </c>
      <c r="AN159" s="19" t="s">
        <v>44</v>
      </c>
    </row>
    <row r="160" spans="1:42" ht="29" x14ac:dyDescent="0.35">
      <c r="A160" s="11" t="s">
        <v>395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2">
        <f t="shared" si="52"/>
        <v>0</v>
      </c>
      <c r="P160" s="2">
        <f t="shared" si="53"/>
        <v>583</v>
      </c>
      <c r="Q160" s="2">
        <f t="shared" si="54"/>
        <v>582</v>
      </c>
      <c r="R160" s="2">
        <f>SUM(AH160:AL160)</f>
        <v>466</v>
      </c>
      <c r="S160" s="63"/>
      <c r="T160" s="63"/>
      <c r="U160" s="63"/>
      <c r="V160" s="63"/>
      <c r="W160" s="63"/>
      <c r="X160" s="66">
        <v>116</v>
      </c>
      <c r="Y160" s="66">
        <v>117</v>
      </c>
      <c r="Z160" s="66">
        <v>117</v>
      </c>
      <c r="AA160" s="66">
        <v>117</v>
      </c>
      <c r="AB160" s="66">
        <v>116</v>
      </c>
      <c r="AC160" s="66">
        <v>116</v>
      </c>
      <c r="AD160" s="66">
        <v>117</v>
      </c>
      <c r="AE160" s="66">
        <v>117</v>
      </c>
      <c r="AF160" s="66">
        <v>116</v>
      </c>
      <c r="AG160" s="66">
        <v>116</v>
      </c>
      <c r="AH160" s="66">
        <v>116</v>
      </c>
      <c r="AI160" s="66">
        <v>117</v>
      </c>
      <c r="AJ160" s="66">
        <v>117</v>
      </c>
      <c r="AK160" s="66">
        <v>116</v>
      </c>
      <c r="AL160" s="66"/>
      <c r="AM160" s="107"/>
      <c r="AN160" s="22">
        <f>SUM(S160:AL160)</f>
        <v>1631</v>
      </c>
      <c r="AO160" s="2" t="s">
        <v>918</v>
      </c>
      <c r="AP160" s="12">
        <v>9</v>
      </c>
    </row>
    <row r="161" spans="1:43" s="1" customFormat="1" x14ac:dyDescent="0.35">
      <c r="A161" s="1" t="s">
        <v>44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9">
        <f t="shared" si="52"/>
        <v>0</v>
      </c>
      <c r="P161" s="19">
        <f t="shared" si="53"/>
        <v>583</v>
      </c>
      <c r="Q161" s="19">
        <f t="shared" si="54"/>
        <v>582</v>
      </c>
      <c r="R161" s="19">
        <f>SUM(AH161:AL161)</f>
        <v>466</v>
      </c>
      <c r="S161" s="62">
        <f>SUM(S160)</f>
        <v>0</v>
      </c>
      <c r="T161" s="62">
        <f t="shared" ref="T161:AN161" si="59">SUM(T160)</f>
        <v>0</v>
      </c>
      <c r="U161" s="62">
        <f t="shared" si="59"/>
        <v>0</v>
      </c>
      <c r="V161" s="62">
        <f t="shared" si="59"/>
        <v>0</v>
      </c>
      <c r="W161" s="62">
        <f t="shared" si="59"/>
        <v>0</v>
      </c>
      <c r="X161" s="65">
        <f t="shared" si="59"/>
        <v>116</v>
      </c>
      <c r="Y161" s="65">
        <f t="shared" si="59"/>
        <v>117</v>
      </c>
      <c r="Z161" s="65">
        <f t="shared" si="59"/>
        <v>117</v>
      </c>
      <c r="AA161" s="65">
        <f t="shared" si="59"/>
        <v>117</v>
      </c>
      <c r="AB161" s="65">
        <f t="shared" si="59"/>
        <v>116</v>
      </c>
      <c r="AC161" s="68">
        <f t="shared" si="59"/>
        <v>116</v>
      </c>
      <c r="AD161" s="68">
        <f t="shared" si="59"/>
        <v>117</v>
      </c>
      <c r="AE161" s="68">
        <f t="shared" si="59"/>
        <v>117</v>
      </c>
      <c r="AF161" s="68">
        <f t="shared" si="59"/>
        <v>116</v>
      </c>
      <c r="AG161" s="68">
        <f t="shared" si="59"/>
        <v>116</v>
      </c>
      <c r="AH161" s="70">
        <f t="shared" si="59"/>
        <v>116</v>
      </c>
      <c r="AI161" s="70">
        <f t="shared" si="59"/>
        <v>117</v>
      </c>
      <c r="AJ161" s="70">
        <f t="shared" si="59"/>
        <v>117</v>
      </c>
      <c r="AK161" s="70">
        <f t="shared" si="59"/>
        <v>116</v>
      </c>
      <c r="AL161" s="70">
        <f t="shared" si="59"/>
        <v>0</v>
      </c>
      <c r="AM161" s="106"/>
      <c r="AN161" s="19">
        <f t="shared" si="59"/>
        <v>1631</v>
      </c>
      <c r="AO161" s="19"/>
      <c r="AP161" s="22"/>
    </row>
    <row r="163" spans="1:43" ht="18.5" x14ac:dyDescent="0.45">
      <c r="A163" s="10" t="s">
        <v>60</v>
      </c>
      <c r="B163" s="28"/>
      <c r="C163" s="27"/>
      <c r="D163" s="27"/>
      <c r="E163" s="27"/>
      <c r="F163" s="27"/>
      <c r="G163" s="34"/>
      <c r="H163" s="34"/>
      <c r="I163" s="34"/>
      <c r="J163" s="34"/>
      <c r="K163" s="34"/>
      <c r="L163" s="34"/>
      <c r="M163" s="42"/>
      <c r="N163" s="42"/>
      <c r="S163" s="60" t="s">
        <v>65</v>
      </c>
      <c r="T163" s="60" t="s">
        <v>66</v>
      </c>
      <c r="U163" s="60" t="s">
        <v>68</v>
      </c>
      <c r="V163" s="60" t="s">
        <v>69</v>
      </c>
      <c r="W163" s="60" t="s">
        <v>70</v>
      </c>
      <c r="X163" s="64" t="s">
        <v>71</v>
      </c>
      <c r="Y163" s="64" t="s">
        <v>72</v>
      </c>
      <c r="Z163" s="64" t="s">
        <v>73</v>
      </c>
      <c r="AA163" s="64" t="s">
        <v>74</v>
      </c>
      <c r="AB163" s="64" t="s">
        <v>75</v>
      </c>
      <c r="AC163" s="67" t="s">
        <v>76</v>
      </c>
      <c r="AD163" s="67" t="s">
        <v>77</v>
      </c>
      <c r="AE163" s="67" t="s">
        <v>78</v>
      </c>
      <c r="AF163" s="67" t="s">
        <v>79</v>
      </c>
      <c r="AG163" s="67" t="s">
        <v>80</v>
      </c>
      <c r="AH163" s="69" t="s">
        <v>81</v>
      </c>
      <c r="AI163" s="69" t="s">
        <v>82</v>
      </c>
      <c r="AJ163" s="69" t="s">
        <v>83</v>
      </c>
      <c r="AK163" s="69" t="s">
        <v>84</v>
      </c>
      <c r="AL163" s="69" t="s">
        <v>420</v>
      </c>
      <c r="AN163" s="19" t="s">
        <v>44</v>
      </c>
    </row>
    <row r="164" spans="1:43" s="79" customFormat="1" ht="18.5" x14ac:dyDescent="0.35">
      <c r="A164" s="8" t="s">
        <v>955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2"/>
      <c r="P164" s="2"/>
      <c r="Q164" s="2"/>
      <c r="R164" s="2"/>
      <c r="S164" s="60"/>
      <c r="T164" s="60"/>
      <c r="U164" s="60"/>
      <c r="V164" s="60"/>
      <c r="W164" s="60"/>
      <c r="X164" s="64"/>
      <c r="Y164" s="64"/>
      <c r="Z164" s="64"/>
      <c r="AA164" s="64"/>
      <c r="AB164" s="64"/>
      <c r="AC164" s="67"/>
      <c r="AD164" s="67"/>
      <c r="AE164" s="67"/>
      <c r="AF164" s="67"/>
      <c r="AG164" s="67"/>
      <c r="AH164" s="69"/>
      <c r="AI164" s="69"/>
      <c r="AJ164" s="69"/>
      <c r="AK164" s="69"/>
      <c r="AL164" s="69"/>
      <c r="AM164" s="103"/>
      <c r="AN164" s="19">
        <f>+SUM(S164:W164)</f>
        <v>0</v>
      </c>
      <c r="AO164" s="2"/>
      <c r="AP164" s="12"/>
    </row>
    <row r="165" spans="1:43" x14ac:dyDescent="0.35">
      <c r="A165" t="s">
        <v>956</v>
      </c>
      <c r="O165" s="2">
        <f t="shared" si="52"/>
        <v>0</v>
      </c>
      <c r="P165" s="2">
        <f t="shared" si="53"/>
        <v>1495</v>
      </c>
      <c r="Q165" s="2">
        <f t="shared" si="54"/>
        <v>1422</v>
      </c>
      <c r="R165" s="2">
        <f>SUM(AH165:AL165)</f>
        <v>0</v>
      </c>
      <c r="V165" s="60">
        <v>0</v>
      </c>
      <c r="W165" s="60">
        <v>0</v>
      </c>
      <c r="X165" s="64">
        <v>108</v>
      </c>
      <c r="Y165" s="64">
        <v>260</v>
      </c>
      <c r="Z165" s="64">
        <v>368</v>
      </c>
      <c r="AA165" s="64">
        <v>363</v>
      </c>
      <c r="AB165" s="64">
        <v>396</v>
      </c>
      <c r="AC165" s="67">
        <v>333</v>
      </c>
      <c r="AD165" s="67">
        <v>320</v>
      </c>
      <c r="AE165" s="67">
        <v>320</v>
      </c>
      <c r="AF165" s="67">
        <v>232</v>
      </c>
      <c r="AG165" s="67">
        <v>217</v>
      </c>
      <c r="AN165" s="19">
        <f>SUM(S165:AL165)</f>
        <v>2917</v>
      </c>
      <c r="AO165" s="2" t="s">
        <v>918</v>
      </c>
      <c r="AP165" s="12" t="s">
        <v>1039</v>
      </c>
      <c r="AQ165" t="s">
        <v>1040</v>
      </c>
    </row>
    <row r="166" spans="1:43" x14ac:dyDescent="0.35">
      <c r="A166" t="s">
        <v>957</v>
      </c>
      <c r="O166" s="2">
        <f t="shared" si="52"/>
        <v>0</v>
      </c>
      <c r="P166" s="2">
        <f t="shared" si="53"/>
        <v>0</v>
      </c>
      <c r="Q166" s="2">
        <f t="shared" si="54"/>
        <v>80</v>
      </c>
      <c r="R166" s="2">
        <f>SUM(AH166:AL166)</f>
        <v>1204</v>
      </c>
      <c r="AF166" s="67">
        <v>40</v>
      </c>
      <c r="AG166" s="67">
        <v>40</v>
      </c>
      <c r="AH166" s="69">
        <v>312</v>
      </c>
      <c r="AI166" s="69">
        <v>312</v>
      </c>
      <c r="AJ166" s="69">
        <v>312</v>
      </c>
      <c r="AK166" s="69">
        <v>268</v>
      </c>
      <c r="AN166" s="19">
        <f>SUM(S166:AL166)</f>
        <v>1284</v>
      </c>
      <c r="AO166" s="2" t="s">
        <v>918</v>
      </c>
      <c r="AP166" s="12" t="s">
        <v>1039</v>
      </c>
      <c r="AQ166" s="79" t="s">
        <v>1040</v>
      </c>
    </row>
    <row r="167" spans="1:43" x14ac:dyDescent="0.35">
      <c r="A167" t="s">
        <v>958</v>
      </c>
      <c r="O167" s="2">
        <f t="shared" si="52"/>
        <v>0</v>
      </c>
      <c r="P167" s="2">
        <f t="shared" si="53"/>
        <v>0</v>
      </c>
      <c r="Q167" s="2">
        <f t="shared" si="54"/>
        <v>0</v>
      </c>
      <c r="R167" s="2">
        <f>SUM(AH167:AL167)</f>
        <v>0</v>
      </c>
      <c r="AM167" s="103">
        <v>81</v>
      </c>
      <c r="AN167" s="19">
        <v>81</v>
      </c>
      <c r="AO167" s="2" t="s">
        <v>918</v>
      </c>
      <c r="AP167" s="12" t="s">
        <v>1039</v>
      </c>
      <c r="AQ167" s="79" t="s">
        <v>1040</v>
      </c>
    </row>
    <row r="168" spans="1:43" s="1" customFormat="1" x14ac:dyDescent="0.35">
      <c r="A168" s="1" t="s">
        <v>44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9">
        <f t="shared" si="52"/>
        <v>0</v>
      </c>
      <c r="P168" s="19">
        <f t="shared" si="53"/>
        <v>1495</v>
      </c>
      <c r="Q168" s="19">
        <f t="shared" si="54"/>
        <v>1502</v>
      </c>
      <c r="R168" s="19">
        <f>SUM(AH168:AL168)</f>
        <v>1204</v>
      </c>
      <c r="S168" s="62">
        <f t="shared" ref="S168:Z168" si="60">SUM(S164:S167)</f>
        <v>0</v>
      </c>
      <c r="T168" s="62">
        <f t="shared" si="60"/>
        <v>0</v>
      </c>
      <c r="U168" s="62">
        <f t="shared" si="60"/>
        <v>0</v>
      </c>
      <c r="V168" s="62">
        <f t="shared" si="60"/>
        <v>0</v>
      </c>
      <c r="W168" s="62">
        <f t="shared" si="60"/>
        <v>0</v>
      </c>
      <c r="X168" s="65">
        <f t="shared" si="60"/>
        <v>108</v>
      </c>
      <c r="Y168" s="65">
        <f t="shared" si="60"/>
        <v>260</v>
      </c>
      <c r="Z168" s="65">
        <f t="shared" si="60"/>
        <v>368</v>
      </c>
      <c r="AA168" s="65">
        <f t="shared" ref="AA168:AL168" si="61">SUM(AA165:AA167)</f>
        <v>363</v>
      </c>
      <c r="AB168" s="65">
        <f t="shared" si="61"/>
        <v>396</v>
      </c>
      <c r="AC168" s="68">
        <f t="shared" si="61"/>
        <v>333</v>
      </c>
      <c r="AD168" s="68">
        <f t="shared" si="61"/>
        <v>320</v>
      </c>
      <c r="AE168" s="68">
        <f t="shared" si="61"/>
        <v>320</v>
      </c>
      <c r="AF168" s="68">
        <f t="shared" si="61"/>
        <v>272</v>
      </c>
      <c r="AG168" s="68">
        <f t="shared" si="61"/>
        <v>257</v>
      </c>
      <c r="AH168" s="70">
        <f t="shared" si="61"/>
        <v>312</v>
      </c>
      <c r="AI168" s="70">
        <f t="shared" si="61"/>
        <v>312</v>
      </c>
      <c r="AJ168" s="70">
        <f t="shared" si="61"/>
        <v>312</v>
      </c>
      <c r="AK168" s="70">
        <f t="shared" si="61"/>
        <v>268</v>
      </c>
      <c r="AL168" s="70">
        <f t="shared" si="61"/>
        <v>0</v>
      </c>
      <c r="AM168" s="106"/>
      <c r="AN168" s="19">
        <f>SUM(S168:AL168)</f>
        <v>4201</v>
      </c>
      <c r="AO168" s="19"/>
      <c r="AP168" s="22"/>
    </row>
  </sheetData>
  <sheetProtection password="F7F2" sheet="1" objects="1" scenarios="1" selectLockedCells="1" selectUnlockedCells="1"/>
  <autoFilter ref="A13:AP32"/>
  <mergeCells count="8">
    <mergeCell ref="C144:L144"/>
    <mergeCell ref="O2:AL2"/>
    <mergeCell ref="C2:F2"/>
    <mergeCell ref="G2:L2"/>
    <mergeCell ref="C143:L143"/>
    <mergeCell ref="C23:N23"/>
    <mergeCell ref="O3:R3"/>
    <mergeCell ref="S3:A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0" workbookViewId="0">
      <selection activeCell="AC23" sqref="AC23"/>
    </sheetView>
  </sheetViews>
  <sheetFormatPr defaultRowHeight="14.5" x14ac:dyDescent="0.35"/>
  <sheetData/>
  <sheetProtection password="F7F2" sheet="1" objects="1" scenarios="1" selectLockedCells="1" selectUn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47"/>
  <sheetViews>
    <sheetView zoomScale="70" zoomScaleNormal="70" workbookViewId="0">
      <selection activeCell="B6" sqref="B6"/>
    </sheetView>
  </sheetViews>
  <sheetFormatPr defaultRowHeight="14.5" x14ac:dyDescent="0.35"/>
  <cols>
    <col min="1" max="1" width="31.453125" customWidth="1"/>
    <col min="2" max="2" width="79.81640625" bestFit="1" customWidth="1"/>
    <col min="3" max="3" width="21.7265625" hidden="1" customWidth="1"/>
    <col min="4" max="5" width="21.7265625" style="12" hidden="1" customWidth="1"/>
    <col min="6" max="6" width="8.1796875" style="2" bestFit="1" customWidth="1"/>
    <col min="7" max="7" width="9.1796875" style="2" bestFit="1" customWidth="1"/>
    <col min="8" max="8" width="9.7265625" style="2" bestFit="1" customWidth="1"/>
    <col min="9" max="28" width="5.81640625" style="2" customWidth="1"/>
    <col min="29" max="29" width="9.1796875" style="2"/>
  </cols>
  <sheetData>
    <row r="2" spans="1:31" ht="18.5" x14ac:dyDescent="0.35">
      <c r="F2" s="155" t="s">
        <v>67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01"/>
      <c r="Y2" s="101"/>
      <c r="Z2" s="101"/>
      <c r="AA2" s="101"/>
      <c r="AB2" s="101"/>
    </row>
    <row r="3" spans="1:31" ht="23.5" x14ac:dyDescent="0.55000000000000004">
      <c r="A3" s="21" t="s">
        <v>89</v>
      </c>
      <c r="D3" s="22" t="s">
        <v>914</v>
      </c>
      <c r="E3" s="22" t="s">
        <v>1038</v>
      </c>
      <c r="F3" s="155" t="s">
        <v>390</v>
      </c>
      <c r="G3" s="155"/>
      <c r="H3" s="155"/>
      <c r="I3" s="155" t="s">
        <v>391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 t="s">
        <v>928</v>
      </c>
      <c r="Y3" s="155"/>
      <c r="Z3" s="155"/>
      <c r="AA3" s="155"/>
      <c r="AB3" s="155"/>
    </row>
    <row r="4" spans="1:31" x14ac:dyDescent="0.35">
      <c r="A4" s="1"/>
      <c r="F4" s="19" t="s">
        <v>85</v>
      </c>
      <c r="G4" s="19" t="s">
        <v>86</v>
      </c>
      <c r="H4" s="19" t="s">
        <v>87</v>
      </c>
      <c r="I4" s="2" t="s">
        <v>65</v>
      </c>
      <c r="J4" s="2" t="s">
        <v>66</v>
      </c>
      <c r="K4" s="2" t="s">
        <v>68</v>
      </c>
      <c r="L4" s="2" t="s">
        <v>69</v>
      </c>
      <c r="M4" s="2" t="s">
        <v>70</v>
      </c>
      <c r="N4" s="2" t="s">
        <v>71</v>
      </c>
      <c r="O4" s="2" t="s">
        <v>72</v>
      </c>
      <c r="P4" s="2" t="s">
        <v>73</v>
      </c>
      <c r="Q4" s="2" t="s">
        <v>74</v>
      </c>
      <c r="R4" s="2" t="s">
        <v>75</v>
      </c>
      <c r="S4" s="2" t="s">
        <v>76</v>
      </c>
      <c r="T4" s="2" t="s">
        <v>77</v>
      </c>
      <c r="U4" s="2" t="s">
        <v>78</v>
      </c>
      <c r="V4" s="2" t="s">
        <v>79</v>
      </c>
      <c r="W4" s="2" t="s">
        <v>80</v>
      </c>
      <c r="X4" s="2" t="s">
        <v>81</v>
      </c>
      <c r="Y4" s="2" t="s">
        <v>82</v>
      </c>
      <c r="Z4" s="2" t="s">
        <v>83</v>
      </c>
      <c r="AA4" s="2" t="s">
        <v>84</v>
      </c>
      <c r="AB4" s="2" t="s">
        <v>420</v>
      </c>
      <c r="AC4" s="2" t="s">
        <v>44</v>
      </c>
    </row>
    <row r="5" spans="1:31" ht="18.5" x14ac:dyDescent="0.45">
      <c r="A5" s="10" t="s">
        <v>2</v>
      </c>
    </row>
    <row r="6" spans="1:31" x14ac:dyDescent="0.35">
      <c r="A6" s="2">
        <v>1041</v>
      </c>
      <c r="B6" s="79" t="s">
        <v>92</v>
      </c>
      <c r="C6" t="s">
        <v>2</v>
      </c>
      <c r="D6" s="12" t="s">
        <v>917</v>
      </c>
      <c r="E6" s="12">
        <v>6</v>
      </c>
      <c r="F6" s="19">
        <f t="shared" ref="F6:F69" si="0">SUM(I6:M6)</f>
        <v>0</v>
      </c>
      <c r="G6" s="19">
        <f t="shared" ref="G6:G69" si="1">SUM(N6:R6)</f>
        <v>0</v>
      </c>
      <c r="H6" s="19">
        <f t="shared" ref="H6:H69" si="2">SUM(S6:W6)</f>
        <v>0</v>
      </c>
      <c r="AC6" s="2">
        <f t="shared" ref="AC6:AC69" si="3">SUM(I6:W6)</f>
        <v>0</v>
      </c>
    </row>
    <row r="7" spans="1:31" x14ac:dyDescent="0.35">
      <c r="A7" s="2">
        <v>1090</v>
      </c>
      <c r="B7" s="79" t="s">
        <v>94</v>
      </c>
      <c r="C7" s="79" t="s">
        <v>2</v>
      </c>
      <c r="D7" s="12" t="s">
        <v>917</v>
      </c>
      <c r="E7" s="12">
        <v>9</v>
      </c>
      <c r="F7" s="19">
        <f t="shared" si="0"/>
        <v>0</v>
      </c>
      <c r="G7" s="19">
        <f t="shared" si="1"/>
        <v>158</v>
      </c>
      <c r="H7" s="19">
        <f t="shared" si="2"/>
        <v>0</v>
      </c>
      <c r="N7" s="2">
        <v>40</v>
      </c>
      <c r="O7" s="2">
        <v>40</v>
      </c>
      <c r="P7" s="2">
        <v>40</v>
      </c>
      <c r="Q7" s="2">
        <v>38</v>
      </c>
      <c r="AC7" s="2">
        <f t="shared" si="3"/>
        <v>158</v>
      </c>
    </row>
    <row r="8" spans="1:31" s="79" customFormat="1" x14ac:dyDescent="0.35">
      <c r="A8" s="2">
        <v>1091</v>
      </c>
      <c r="B8" s="79" t="s">
        <v>95</v>
      </c>
      <c r="C8" s="79" t="s">
        <v>2</v>
      </c>
      <c r="D8" s="12" t="s">
        <v>917</v>
      </c>
      <c r="E8" s="12">
        <v>6</v>
      </c>
      <c r="F8" s="19">
        <f t="shared" si="0"/>
        <v>0</v>
      </c>
      <c r="G8" s="19">
        <f t="shared" si="1"/>
        <v>0</v>
      </c>
      <c r="H8" s="19">
        <f t="shared" si="2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f t="shared" si="3"/>
        <v>0</v>
      </c>
      <c r="AE8" s="79">
        <v>24</v>
      </c>
    </row>
    <row r="9" spans="1:31" s="79" customFormat="1" x14ac:dyDescent="0.35">
      <c r="A9" s="2">
        <v>1108</v>
      </c>
      <c r="B9" s="79" t="s">
        <v>96</v>
      </c>
      <c r="C9" s="79" t="s">
        <v>2</v>
      </c>
      <c r="D9" s="12" t="s">
        <v>917</v>
      </c>
      <c r="E9" s="12">
        <v>6</v>
      </c>
      <c r="F9" s="19">
        <f t="shared" si="0"/>
        <v>0</v>
      </c>
      <c r="G9" s="19">
        <f t="shared" si="1"/>
        <v>76</v>
      </c>
      <c r="H9" s="19">
        <f t="shared" si="2"/>
        <v>0</v>
      </c>
      <c r="I9" s="2"/>
      <c r="J9" s="2"/>
      <c r="K9" s="2"/>
      <c r="L9" s="2"/>
      <c r="M9" s="2"/>
      <c r="N9" s="2">
        <v>17</v>
      </c>
      <c r="O9" s="2">
        <v>35</v>
      </c>
      <c r="P9" s="2">
        <v>24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f t="shared" si="3"/>
        <v>76</v>
      </c>
    </row>
    <row r="10" spans="1:31" s="79" customFormat="1" x14ac:dyDescent="0.35">
      <c r="A10" s="2">
        <v>1178</v>
      </c>
      <c r="B10" s="79" t="s">
        <v>97</v>
      </c>
      <c r="C10" s="79" t="s">
        <v>2</v>
      </c>
      <c r="D10" s="12" t="s">
        <v>917</v>
      </c>
      <c r="E10" s="12">
        <v>6</v>
      </c>
      <c r="F10" s="19">
        <f t="shared" si="0"/>
        <v>0</v>
      </c>
      <c r="G10" s="19">
        <f t="shared" si="1"/>
        <v>87</v>
      </c>
      <c r="H10" s="19">
        <f t="shared" si="2"/>
        <v>23</v>
      </c>
      <c r="I10" s="2"/>
      <c r="J10" s="2"/>
      <c r="K10" s="2"/>
      <c r="L10" s="2"/>
      <c r="M10" s="2"/>
      <c r="N10" s="2"/>
      <c r="O10" s="2"/>
      <c r="P10" s="2">
        <v>17</v>
      </c>
      <c r="Q10" s="2">
        <v>35</v>
      </c>
      <c r="R10" s="2">
        <v>35</v>
      </c>
      <c r="S10" s="2">
        <v>23</v>
      </c>
      <c r="T10" s="2"/>
      <c r="U10" s="2"/>
      <c r="V10" s="2"/>
      <c r="W10" s="2"/>
      <c r="X10" s="2"/>
      <c r="Y10" s="2"/>
      <c r="Z10" s="2"/>
      <c r="AA10" s="2"/>
      <c r="AB10" s="2"/>
      <c r="AC10" s="2">
        <f t="shared" si="3"/>
        <v>110</v>
      </c>
    </row>
    <row r="11" spans="1:31" s="79" customFormat="1" x14ac:dyDescent="0.35">
      <c r="A11" s="2">
        <v>1201</v>
      </c>
      <c r="B11" s="79" t="s">
        <v>98</v>
      </c>
      <c r="C11" s="79" t="s">
        <v>2</v>
      </c>
      <c r="D11" s="12" t="s">
        <v>917</v>
      </c>
      <c r="E11" s="12">
        <v>6</v>
      </c>
      <c r="F11" s="19">
        <f t="shared" si="0"/>
        <v>34</v>
      </c>
      <c r="G11" s="19">
        <f t="shared" si="1"/>
        <v>0</v>
      </c>
      <c r="H11" s="19">
        <f t="shared" si="2"/>
        <v>0</v>
      </c>
      <c r="I11" s="2">
        <v>34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f t="shared" si="3"/>
        <v>34</v>
      </c>
    </row>
    <row r="12" spans="1:31" s="79" customFormat="1" x14ac:dyDescent="0.35">
      <c r="A12" s="2">
        <v>1412</v>
      </c>
      <c r="B12" s="79" t="s">
        <v>426</v>
      </c>
      <c r="C12" s="79" t="s">
        <v>2</v>
      </c>
      <c r="D12" s="12" t="s">
        <v>915</v>
      </c>
      <c r="E12" s="12">
        <v>2</v>
      </c>
      <c r="F12" s="19">
        <f t="shared" si="0"/>
        <v>127</v>
      </c>
      <c r="G12" s="19">
        <f t="shared" si="1"/>
        <v>0</v>
      </c>
      <c r="H12" s="19">
        <f t="shared" si="2"/>
        <v>0</v>
      </c>
      <c r="I12" s="2">
        <v>17</v>
      </c>
      <c r="J12" s="2">
        <v>35</v>
      </c>
      <c r="K12" s="2">
        <v>35</v>
      </c>
      <c r="L12" s="2">
        <v>35</v>
      </c>
      <c r="M12" s="2">
        <v>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f t="shared" si="3"/>
        <v>127</v>
      </c>
    </row>
    <row r="13" spans="1:31" s="79" customFormat="1" x14ac:dyDescent="0.35">
      <c r="A13" s="2">
        <v>1506</v>
      </c>
      <c r="B13" s="79" t="s">
        <v>103</v>
      </c>
      <c r="C13" s="79" t="s">
        <v>2</v>
      </c>
      <c r="D13" s="12" t="s">
        <v>917</v>
      </c>
      <c r="E13" s="12">
        <v>8</v>
      </c>
      <c r="F13" s="19">
        <f t="shared" si="0"/>
        <v>0</v>
      </c>
      <c r="G13" s="19">
        <f t="shared" si="1"/>
        <v>440</v>
      </c>
      <c r="H13" s="19">
        <f t="shared" si="2"/>
        <v>550</v>
      </c>
      <c r="I13" s="2"/>
      <c r="J13" s="2"/>
      <c r="K13" s="2"/>
      <c r="L13" s="2"/>
      <c r="M13" s="2"/>
      <c r="N13" s="2">
        <v>55</v>
      </c>
      <c r="O13" s="2">
        <v>55</v>
      </c>
      <c r="P13" s="2">
        <v>110</v>
      </c>
      <c r="Q13" s="2">
        <v>110</v>
      </c>
      <c r="R13" s="2">
        <v>110</v>
      </c>
      <c r="S13" s="2">
        <v>110</v>
      </c>
      <c r="T13" s="2">
        <v>110</v>
      </c>
      <c r="U13" s="2">
        <v>110</v>
      </c>
      <c r="V13" s="2">
        <v>110</v>
      </c>
      <c r="W13" s="2">
        <v>110</v>
      </c>
      <c r="X13" s="2">
        <v>110</v>
      </c>
      <c r="Y13" s="2">
        <v>100</v>
      </c>
      <c r="Z13" s="2"/>
      <c r="AA13" s="2"/>
      <c r="AB13" s="2"/>
      <c r="AC13" s="2">
        <f>SUM(I13:Y13)</f>
        <v>1200</v>
      </c>
      <c r="AD13" s="2"/>
    </row>
    <row r="14" spans="1:31" s="79" customFormat="1" x14ac:dyDescent="0.35">
      <c r="A14" s="2">
        <v>1509</v>
      </c>
      <c r="B14" s="79" t="s">
        <v>105</v>
      </c>
      <c r="C14" s="79" t="s">
        <v>2</v>
      </c>
      <c r="D14" s="12" t="s">
        <v>915</v>
      </c>
      <c r="E14" s="12">
        <v>2</v>
      </c>
      <c r="F14" s="19">
        <f t="shared" si="0"/>
        <v>22</v>
      </c>
      <c r="G14" s="19">
        <f t="shared" si="1"/>
        <v>0</v>
      </c>
      <c r="H14" s="19">
        <f t="shared" si="2"/>
        <v>0</v>
      </c>
      <c r="I14" s="2"/>
      <c r="J14" s="2"/>
      <c r="K14" s="2">
        <v>10</v>
      </c>
      <c r="L14" s="2">
        <v>12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 t="shared" si="3"/>
        <v>22</v>
      </c>
    </row>
    <row r="15" spans="1:31" s="79" customFormat="1" x14ac:dyDescent="0.35">
      <c r="A15" s="2">
        <v>1517</v>
      </c>
      <c r="B15" s="79" t="s">
        <v>427</v>
      </c>
      <c r="C15" s="79" t="s">
        <v>2</v>
      </c>
      <c r="D15" s="12" t="s">
        <v>918</v>
      </c>
      <c r="E15" s="12">
        <v>9</v>
      </c>
      <c r="F15" s="19">
        <f t="shared" si="0"/>
        <v>1</v>
      </c>
      <c r="G15" s="19">
        <f t="shared" si="1"/>
        <v>0</v>
      </c>
      <c r="H15" s="19">
        <f t="shared" si="2"/>
        <v>0</v>
      </c>
      <c r="I15" s="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f t="shared" si="3"/>
        <v>1</v>
      </c>
    </row>
    <row r="16" spans="1:31" s="79" customFormat="1" x14ac:dyDescent="0.35">
      <c r="A16" s="2">
        <v>1518</v>
      </c>
      <c r="B16" s="79" t="s">
        <v>107</v>
      </c>
      <c r="C16" s="79" t="s">
        <v>2</v>
      </c>
      <c r="D16" s="12" t="s">
        <v>915</v>
      </c>
      <c r="E16" s="12">
        <v>2</v>
      </c>
      <c r="F16" s="19">
        <f t="shared" si="0"/>
        <v>0</v>
      </c>
      <c r="G16" s="19">
        <f t="shared" si="1"/>
        <v>0</v>
      </c>
      <c r="H16" s="19">
        <f t="shared" si="2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f t="shared" si="3"/>
        <v>0</v>
      </c>
    </row>
    <row r="17" spans="1:29" s="79" customFormat="1" x14ac:dyDescent="0.35">
      <c r="A17" s="2">
        <v>1521</v>
      </c>
      <c r="B17" s="79" t="s">
        <v>109</v>
      </c>
      <c r="C17" s="79" t="s">
        <v>2</v>
      </c>
      <c r="D17" s="12" t="s">
        <v>917</v>
      </c>
      <c r="E17" s="12">
        <v>6</v>
      </c>
      <c r="F17" s="19">
        <f t="shared" si="0"/>
        <v>0</v>
      </c>
      <c r="G17" s="19">
        <f t="shared" si="1"/>
        <v>0</v>
      </c>
      <c r="H17" s="19">
        <f t="shared" si="2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f t="shared" si="3"/>
        <v>0</v>
      </c>
    </row>
    <row r="18" spans="1:29" s="79" customFormat="1" x14ac:dyDescent="0.35">
      <c r="A18" s="2">
        <v>1543</v>
      </c>
      <c r="B18" s="79" t="s">
        <v>119</v>
      </c>
      <c r="C18" s="79" t="s">
        <v>2</v>
      </c>
      <c r="D18" s="12" t="s">
        <v>917</v>
      </c>
      <c r="E18" s="12">
        <v>6</v>
      </c>
      <c r="F18" s="19">
        <f t="shared" si="0"/>
        <v>0</v>
      </c>
      <c r="G18" s="19">
        <f t="shared" si="1"/>
        <v>0</v>
      </c>
      <c r="H18" s="19">
        <f t="shared" si="2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3"/>
        <v>0</v>
      </c>
    </row>
    <row r="19" spans="1:29" s="79" customFormat="1" x14ac:dyDescent="0.35">
      <c r="A19" s="2">
        <v>1544</v>
      </c>
      <c r="B19" s="79" t="s">
        <v>120</v>
      </c>
      <c r="C19" s="79" t="s">
        <v>2</v>
      </c>
      <c r="D19" s="12" t="s">
        <v>919</v>
      </c>
      <c r="E19" s="12">
        <v>9</v>
      </c>
      <c r="F19" s="19">
        <f t="shared" si="0"/>
        <v>0</v>
      </c>
      <c r="G19" s="19">
        <f t="shared" si="1"/>
        <v>0</v>
      </c>
      <c r="H19" s="19">
        <f t="shared" si="2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f t="shared" si="3"/>
        <v>0</v>
      </c>
    </row>
    <row r="20" spans="1:29" s="79" customFormat="1" x14ac:dyDescent="0.35">
      <c r="A20" s="2">
        <v>1553</v>
      </c>
      <c r="B20" s="79" t="s">
        <v>122</v>
      </c>
      <c r="C20" s="79" t="s">
        <v>2</v>
      </c>
      <c r="D20" s="12" t="s">
        <v>918</v>
      </c>
      <c r="E20" s="12">
        <v>9</v>
      </c>
      <c r="F20" s="19">
        <f t="shared" si="0"/>
        <v>0</v>
      </c>
      <c r="G20" s="19">
        <f t="shared" si="1"/>
        <v>0</v>
      </c>
      <c r="H20" s="19">
        <f t="shared" si="2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f t="shared" si="3"/>
        <v>0</v>
      </c>
    </row>
    <row r="21" spans="1:29" s="79" customFormat="1" x14ac:dyDescent="0.35">
      <c r="A21" s="2">
        <v>1573</v>
      </c>
      <c r="B21" s="79" t="s">
        <v>129</v>
      </c>
      <c r="C21" s="79" t="s">
        <v>2</v>
      </c>
      <c r="D21" s="12" t="s">
        <v>916</v>
      </c>
      <c r="E21" s="12">
        <v>6</v>
      </c>
      <c r="F21" s="19">
        <f t="shared" si="0"/>
        <v>0</v>
      </c>
      <c r="G21" s="19">
        <f t="shared" si="1"/>
        <v>0</v>
      </c>
      <c r="H21" s="19">
        <f t="shared" si="2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f t="shared" si="3"/>
        <v>0</v>
      </c>
    </row>
    <row r="22" spans="1:29" s="79" customFormat="1" x14ac:dyDescent="0.35">
      <c r="A22" s="2">
        <v>1576</v>
      </c>
      <c r="B22" s="79" t="s">
        <v>130</v>
      </c>
      <c r="C22" s="79" t="s">
        <v>2</v>
      </c>
      <c r="D22" s="12" t="s">
        <v>917</v>
      </c>
      <c r="E22" s="12">
        <v>8</v>
      </c>
      <c r="F22" s="19">
        <f t="shared" si="0"/>
        <v>0</v>
      </c>
      <c r="G22" s="19">
        <f t="shared" si="1"/>
        <v>0</v>
      </c>
      <c r="H22" s="19">
        <f t="shared" si="2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f t="shared" si="3"/>
        <v>0</v>
      </c>
    </row>
    <row r="23" spans="1:29" s="79" customFormat="1" x14ac:dyDescent="0.35">
      <c r="A23" s="2">
        <v>1594</v>
      </c>
      <c r="B23" s="79" t="s">
        <v>131</v>
      </c>
      <c r="C23" s="79" t="s">
        <v>2</v>
      </c>
      <c r="D23" s="12" t="s">
        <v>917</v>
      </c>
      <c r="E23" s="12">
        <v>6</v>
      </c>
      <c r="F23" s="19">
        <f t="shared" si="0"/>
        <v>0</v>
      </c>
      <c r="G23" s="19">
        <f t="shared" si="1"/>
        <v>0</v>
      </c>
      <c r="H23" s="19">
        <f t="shared" si="2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f t="shared" si="3"/>
        <v>0</v>
      </c>
    </row>
    <row r="24" spans="1:29" s="79" customFormat="1" x14ac:dyDescent="0.35">
      <c r="A24" s="2">
        <v>1603</v>
      </c>
      <c r="B24" s="79" t="s">
        <v>132</v>
      </c>
      <c r="C24" s="79" t="s">
        <v>2</v>
      </c>
      <c r="D24" s="12" t="s">
        <v>918</v>
      </c>
      <c r="E24" s="12">
        <v>9</v>
      </c>
      <c r="F24" s="19">
        <f t="shared" si="0"/>
        <v>0</v>
      </c>
      <c r="G24" s="19">
        <f t="shared" si="1"/>
        <v>0</v>
      </c>
      <c r="H24" s="19">
        <f t="shared" si="2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f t="shared" si="3"/>
        <v>0</v>
      </c>
    </row>
    <row r="25" spans="1:29" s="79" customFormat="1" x14ac:dyDescent="0.35">
      <c r="A25" s="2">
        <v>1610</v>
      </c>
      <c r="B25" s="79" t="s">
        <v>134</v>
      </c>
      <c r="C25" s="79" t="s">
        <v>2</v>
      </c>
      <c r="D25" s="12" t="s">
        <v>916</v>
      </c>
      <c r="E25" s="12">
        <v>7</v>
      </c>
      <c r="F25" s="19">
        <f t="shared" si="0"/>
        <v>0</v>
      </c>
      <c r="G25" s="19">
        <f t="shared" si="1"/>
        <v>0</v>
      </c>
      <c r="H25" s="19">
        <f t="shared" si="2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f t="shared" si="3"/>
        <v>0</v>
      </c>
    </row>
    <row r="26" spans="1:29" s="79" customFormat="1" x14ac:dyDescent="0.35">
      <c r="A26" s="2">
        <v>1640</v>
      </c>
      <c r="B26" s="79" t="s">
        <v>152</v>
      </c>
      <c r="C26" s="79" t="s">
        <v>2</v>
      </c>
      <c r="D26" s="12" t="s">
        <v>916</v>
      </c>
      <c r="E26" s="12">
        <v>7</v>
      </c>
      <c r="F26" s="19">
        <f t="shared" si="0"/>
        <v>66</v>
      </c>
      <c r="G26" s="19">
        <f t="shared" si="1"/>
        <v>0</v>
      </c>
      <c r="H26" s="19">
        <f t="shared" si="2"/>
        <v>0</v>
      </c>
      <c r="I26" s="2"/>
      <c r="J26" s="2">
        <v>17</v>
      </c>
      <c r="K26" s="2">
        <v>35</v>
      </c>
      <c r="L26" s="2">
        <v>14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 t="shared" si="3"/>
        <v>66</v>
      </c>
    </row>
    <row r="27" spans="1:29" s="79" customFormat="1" x14ac:dyDescent="0.35">
      <c r="A27" s="2">
        <v>1642</v>
      </c>
      <c r="B27" s="79" t="s">
        <v>153</v>
      </c>
      <c r="C27" s="79" t="s">
        <v>2</v>
      </c>
      <c r="D27" s="12" t="s">
        <v>915</v>
      </c>
      <c r="E27" s="12">
        <v>8</v>
      </c>
      <c r="F27" s="19">
        <f t="shared" si="0"/>
        <v>0</v>
      </c>
      <c r="G27" s="19">
        <f t="shared" si="1"/>
        <v>0</v>
      </c>
      <c r="H27" s="19">
        <f t="shared" si="2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 t="shared" si="3"/>
        <v>0</v>
      </c>
    </row>
    <row r="28" spans="1:29" s="79" customFormat="1" x14ac:dyDescent="0.35">
      <c r="A28" s="2">
        <v>1643</v>
      </c>
      <c r="B28" s="79" t="s">
        <v>428</v>
      </c>
      <c r="C28" s="79" t="s">
        <v>2</v>
      </c>
      <c r="D28" s="12" t="s">
        <v>916</v>
      </c>
      <c r="E28" s="12">
        <v>6</v>
      </c>
      <c r="F28" s="19">
        <f t="shared" si="0"/>
        <v>45</v>
      </c>
      <c r="G28" s="19">
        <f t="shared" si="1"/>
        <v>0</v>
      </c>
      <c r="H28" s="19">
        <f t="shared" si="2"/>
        <v>0</v>
      </c>
      <c r="I28" s="2">
        <v>45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 t="shared" si="3"/>
        <v>45</v>
      </c>
    </row>
    <row r="29" spans="1:29" s="79" customFormat="1" x14ac:dyDescent="0.35">
      <c r="A29" s="2">
        <v>1645</v>
      </c>
      <c r="B29" s="79" t="s">
        <v>154</v>
      </c>
      <c r="C29" s="79" t="s">
        <v>2</v>
      </c>
      <c r="D29" s="12" t="s">
        <v>918</v>
      </c>
      <c r="E29" s="12">
        <v>9</v>
      </c>
      <c r="F29" s="19">
        <f t="shared" si="0"/>
        <v>0</v>
      </c>
      <c r="G29" s="19">
        <f t="shared" si="1"/>
        <v>0</v>
      </c>
      <c r="H29" s="19">
        <f t="shared" si="2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f t="shared" si="3"/>
        <v>0</v>
      </c>
    </row>
    <row r="30" spans="1:29" s="79" customFormat="1" x14ac:dyDescent="0.35">
      <c r="A30" s="2">
        <v>1647</v>
      </c>
      <c r="B30" s="79" t="s">
        <v>429</v>
      </c>
      <c r="C30" s="79" t="s">
        <v>2</v>
      </c>
      <c r="D30" s="12" t="s">
        <v>917</v>
      </c>
      <c r="E30" s="12">
        <v>8</v>
      </c>
      <c r="F30" s="19">
        <f t="shared" si="0"/>
        <v>18</v>
      </c>
      <c r="G30" s="19">
        <f t="shared" si="1"/>
        <v>0</v>
      </c>
      <c r="H30" s="19">
        <f t="shared" si="2"/>
        <v>0</v>
      </c>
      <c r="I30" s="2"/>
      <c r="J30" s="2"/>
      <c r="K30" s="2">
        <v>10</v>
      </c>
      <c r="L30" s="2">
        <v>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f t="shared" si="3"/>
        <v>18</v>
      </c>
    </row>
    <row r="31" spans="1:29" s="79" customFormat="1" x14ac:dyDescent="0.35">
      <c r="A31" s="2">
        <v>1706</v>
      </c>
      <c r="B31" s="79" t="s">
        <v>160</v>
      </c>
      <c r="C31" s="79" t="s">
        <v>2</v>
      </c>
      <c r="D31" s="12" t="s">
        <v>917</v>
      </c>
      <c r="E31" s="12">
        <v>8</v>
      </c>
      <c r="F31" s="19">
        <f t="shared" si="0"/>
        <v>0</v>
      </c>
      <c r="G31" s="19">
        <f t="shared" si="1"/>
        <v>0</v>
      </c>
      <c r="H31" s="19">
        <f t="shared" si="2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f t="shared" si="3"/>
        <v>0</v>
      </c>
    </row>
    <row r="32" spans="1:29" s="79" customFormat="1" x14ac:dyDescent="0.35">
      <c r="A32" s="2">
        <v>1707</v>
      </c>
      <c r="B32" s="79" t="s">
        <v>161</v>
      </c>
      <c r="C32" s="79" t="s">
        <v>2</v>
      </c>
      <c r="D32" s="12" t="s">
        <v>916</v>
      </c>
      <c r="E32" s="12">
        <v>6</v>
      </c>
      <c r="F32" s="19">
        <f t="shared" si="0"/>
        <v>0</v>
      </c>
      <c r="G32" s="19">
        <f t="shared" si="1"/>
        <v>0</v>
      </c>
      <c r="H32" s="19">
        <f t="shared" si="2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f t="shared" si="3"/>
        <v>0</v>
      </c>
    </row>
    <row r="33" spans="1:29" s="79" customFormat="1" x14ac:dyDescent="0.35">
      <c r="A33" s="2">
        <v>1717</v>
      </c>
      <c r="B33" s="79" t="s">
        <v>163</v>
      </c>
      <c r="C33" s="79" t="s">
        <v>2</v>
      </c>
      <c r="D33" s="12" t="s">
        <v>919</v>
      </c>
      <c r="E33" s="12">
        <v>6</v>
      </c>
      <c r="F33" s="19">
        <f t="shared" si="0"/>
        <v>0</v>
      </c>
      <c r="G33" s="19">
        <f t="shared" si="1"/>
        <v>13</v>
      </c>
      <c r="H33" s="19">
        <f t="shared" si="2"/>
        <v>0</v>
      </c>
      <c r="I33" s="2"/>
      <c r="J33" s="2"/>
      <c r="K33" s="2"/>
      <c r="L33" s="2"/>
      <c r="M33" s="2"/>
      <c r="N33" s="2"/>
      <c r="O33" s="2"/>
      <c r="P33" s="2">
        <v>13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f t="shared" si="3"/>
        <v>13</v>
      </c>
    </row>
    <row r="34" spans="1:29" s="79" customFormat="1" x14ac:dyDescent="0.35">
      <c r="A34" s="2">
        <v>1719</v>
      </c>
      <c r="B34" s="79" t="s">
        <v>164</v>
      </c>
      <c r="C34" s="79" t="s">
        <v>2</v>
      </c>
      <c r="D34" s="12" t="s">
        <v>919</v>
      </c>
      <c r="E34" s="12">
        <v>9</v>
      </c>
      <c r="F34" s="19">
        <f t="shared" si="0"/>
        <v>0</v>
      </c>
      <c r="G34" s="19">
        <f t="shared" si="1"/>
        <v>0</v>
      </c>
      <c r="H34" s="19">
        <f t="shared" si="2"/>
        <v>36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18</v>
      </c>
      <c r="V34" s="2">
        <v>18</v>
      </c>
      <c r="W34" s="2"/>
      <c r="X34" s="2"/>
      <c r="Y34" s="2"/>
      <c r="Z34" s="2"/>
      <c r="AA34" s="2"/>
      <c r="AB34" s="2"/>
      <c r="AC34" s="2">
        <f t="shared" si="3"/>
        <v>36</v>
      </c>
    </row>
    <row r="35" spans="1:29" s="79" customFormat="1" x14ac:dyDescent="0.35">
      <c r="A35" s="2">
        <v>1724</v>
      </c>
      <c r="B35" s="79" t="s">
        <v>167</v>
      </c>
      <c r="C35" s="79" t="s">
        <v>2</v>
      </c>
      <c r="D35" s="12" t="s">
        <v>915</v>
      </c>
      <c r="E35" s="12">
        <v>2</v>
      </c>
      <c r="F35" s="19">
        <f t="shared" si="0"/>
        <v>0</v>
      </c>
      <c r="G35" s="19">
        <f t="shared" si="1"/>
        <v>0</v>
      </c>
      <c r="H35" s="19">
        <f t="shared" si="2"/>
        <v>12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12</v>
      </c>
      <c r="V35" s="2"/>
      <c r="W35" s="2"/>
      <c r="X35" s="2"/>
      <c r="Y35" s="2"/>
      <c r="Z35" s="2"/>
      <c r="AA35" s="2"/>
      <c r="AB35" s="2"/>
      <c r="AC35" s="2">
        <f t="shared" si="3"/>
        <v>12</v>
      </c>
    </row>
    <row r="36" spans="1:29" s="79" customFormat="1" x14ac:dyDescent="0.35">
      <c r="A36" s="2">
        <v>1733</v>
      </c>
      <c r="B36" s="79" t="s">
        <v>168</v>
      </c>
      <c r="C36" s="79" t="s">
        <v>2</v>
      </c>
      <c r="D36" s="12" t="s">
        <v>919</v>
      </c>
      <c r="E36" s="12">
        <v>8</v>
      </c>
      <c r="F36" s="19">
        <f t="shared" si="0"/>
        <v>0</v>
      </c>
      <c r="G36" s="19">
        <f t="shared" si="1"/>
        <v>0</v>
      </c>
      <c r="H36" s="19">
        <f t="shared" si="2"/>
        <v>31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10</v>
      </c>
      <c r="V36" s="2">
        <v>20</v>
      </c>
      <c r="W36" s="2">
        <v>1</v>
      </c>
      <c r="X36" s="2"/>
      <c r="Y36" s="2"/>
      <c r="Z36" s="2"/>
      <c r="AA36" s="2"/>
      <c r="AB36" s="2"/>
      <c r="AC36" s="2">
        <f t="shared" si="3"/>
        <v>31</v>
      </c>
    </row>
    <row r="37" spans="1:29" s="79" customFormat="1" x14ac:dyDescent="0.35">
      <c r="A37" s="2">
        <v>1756</v>
      </c>
      <c r="B37" s="79" t="s">
        <v>175</v>
      </c>
      <c r="C37" s="79" t="s">
        <v>2</v>
      </c>
      <c r="D37" s="12" t="s">
        <v>917</v>
      </c>
      <c r="E37" s="12">
        <v>6</v>
      </c>
      <c r="F37" s="19">
        <f t="shared" si="0"/>
        <v>0</v>
      </c>
      <c r="G37" s="19">
        <f t="shared" si="1"/>
        <v>0</v>
      </c>
      <c r="H37" s="19">
        <f t="shared" si="2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f t="shared" si="3"/>
        <v>0</v>
      </c>
    </row>
    <row r="38" spans="1:29" s="79" customFormat="1" x14ac:dyDescent="0.35">
      <c r="A38" s="2">
        <v>1760</v>
      </c>
      <c r="B38" s="79" t="s">
        <v>176</v>
      </c>
      <c r="C38" s="79" t="s">
        <v>2</v>
      </c>
      <c r="D38" s="12" t="s">
        <v>916</v>
      </c>
      <c r="E38" s="12">
        <v>7</v>
      </c>
      <c r="F38" s="19">
        <f t="shared" si="0"/>
        <v>9</v>
      </c>
      <c r="G38" s="19">
        <f t="shared" si="1"/>
        <v>0</v>
      </c>
      <c r="H38" s="19">
        <f t="shared" si="2"/>
        <v>0</v>
      </c>
      <c r="I38" s="2">
        <v>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f t="shared" si="3"/>
        <v>9</v>
      </c>
    </row>
    <row r="39" spans="1:29" s="79" customFormat="1" x14ac:dyDescent="0.35">
      <c r="A39" s="2">
        <v>1762</v>
      </c>
      <c r="B39" s="79" t="s">
        <v>177</v>
      </c>
      <c r="C39" s="79" t="s">
        <v>2</v>
      </c>
      <c r="D39" s="12" t="s">
        <v>916</v>
      </c>
      <c r="E39" s="12">
        <v>6</v>
      </c>
      <c r="F39" s="19">
        <f t="shared" si="0"/>
        <v>0</v>
      </c>
      <c r="G39" s="19">
        <f t="shared" si="1"/>
        <v>0</v>
      </c>
      <c r="H39" s="19">
        <f t="shared" si="2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f t="shared" si="3"/>
        <v>0</v>
      </c>
    </row>
    <row r="40" spans="1:29" s="79" customFormat="1" x14ac:dyDescent="0.35">
      <c r="A40" s="2">
        <v>1803</v>
      </c>
      <c r="B40" s="79" t="s">
        <v>179</v>
      </c>
      <c r="C40" s="79" t="s">
        <v>2</v>
      </c>
      <c r="D40" s="12" t="s">
        <v>917</v>
      </c>
      <c r="E40" s="12">
        <v>8</v>
      </c>
      <c r="F40" s="19">
        <f t="shared" si="0"/>
        <v>0</v>
      </c>
      <c r="G40" s="19">
        <f t="shared" si="1"/>
        <v>0</v>
      </c>
      <c r="H40" s="19">
        <f t="shared" si="2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f t="shared" si="3"/>
        <v>0</v>
      </c>
    </row>
    <row r="41" spans="1:29" s="79" customFormat="1" x14ac:dyDescent="0.35">
      <c r="A41" s="2">
        <v>1825</v>
      </c>
      <c r="B41" s="79" t="s">
        <v>30</v>
      </c>
      <c r="C41" s="79" t="s">
        <v>2</v>
      </c>
      <c r="D41" s="12" t="s">
        <v>915</v>
      </c>
      <c r="E41" s="12">
        <v>8</v>
      </c>
      <c r="F41" s="19">
        <f t="shared" si="0"/>
        <v>1</v>
      </c>
      <c r="G41" s="19">
        <f t="shared" si="1"/>
        <v>0</v>
      </c>
      <c r="H41" s="19">
        <f t="shared" si="2"/>
        <v>0</v>
      </c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f t="shared" si="3"/>
        <v>1</v>
      </c>
    </row>
    <row r="42" spans="1:29" s="79" customFormat="1" x14ac:dyDescent="0.35">
      <c r="A42" s="2">
        <v>1831</v>
      </c>
      <c r="B42" s="79" t="s">
        <v>182</v>
      </c>
      <c r="C42" s="79" t="s">
        <v>2</v>
      </c>
      <c r="D42" s="12" t="s">
        <v>917</v>
      </c>
      <c r="E42" s="12">
        <v>6</v>
      </c>
      <c r="F42" s="19">
        <f t="shared" si="0"/>
        <v>0</v>
      </c>
      <c r="G42" s="19">
        <f t="shared" si="1"/>
        <v>0</v>
      </c>
      <c r="H42" s="19">
        <f t="shared" si="2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f t="shared" si="3"/>
        <v>0</v>
      </c>
    </row>
    <row r="43" spans="1:29" s="79" customFormat="1" x14ac:dyDescent="0.35">
      <c r="A43" s="2">
        <v>1832</v>
      </c>
      <c r="B43" s="79" t="s">
        <v>183</v>
      </c>
      <c r="C43" s="79" t="s">
        <v>2</v>
      </c>
      <c r="D43" s="12" t="s">
        <v>915</v>
      </c>
      <c r="E43" s="12">
        <v>2</v>
      </c>
      <c r="F43" s="19">
        <f t="shared" si="0"/>
        <v>0</v>
      </c>
      <c r="G43" s="19">
        <f t="shared" si="1"/>
        <v>0</v>
      </c>
      <c r="H43" s="19">
        <f t="shared" si="2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f t="shared" si="3"/>
        <v>0</v>
      </c>
    </row>
    <row r="44" spans="1:29" s="79" customFormat="1" x14ac:dyDescent="0.35">
      <c r="A44" s="2">
        <v>1855</v>
      </c>
      <c r="B44" s="79" t="s">
        <v>184</v>
      </c>
      <c r="C44" s="79" t="s">
        <v>2</v>
      </c>
      <c r="D44" s="12" t="s">
        <v>918</v>
      </c>
      <c r="E44" s="12">
        <v>9</v>
      </c>
      <c r="F44" s="19">
        <f t="shared" si="0"/>
        <v>9</v>
      </c>
      <c r="G44" s="19">
        <f t="shared" si="1"/>
        <v>0</v>
      </c>
      <c r="H44" s="19">
        <f t="shared" si="2"/>
        <v>0</v>
      </c>
      <c r="I44" s="2"/>
      <c r="J44" s="2"/>
      <c r="K44" s="2">
        <v>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f t="shared" si="3"/>
        <v>9</v>
      </c>
    </row>
    <row r="45" spans="1:29" s="79" customFormat="1" x14ac:dyDescent="0.35">
      <c r="A45" s="2">
        <v>1861</v>
      </c>
      <c r="B45" s="79" t="s">
        <v>185</v>
      </c>
      <c r="C45" s="79" t="s">
        <v>2</v>
      </c>
      <c r="D45" s="12" t="s">
        <v>915</v>
      </c>
      <c r="E45" s="12">
        <v>2</v>
      </c>
      <c r="F45" s="19">
        <f t="shared" si="0"/>
        <v>0</v>
      </c>
      <c r="G45" s="19">
        <f t="shared" si="1"/>
        <v>0</v>
      </c>
      <c r="H45" s="19">
        <f t="shared" si="2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f t="shared" si="3"/>
        <v>0</v>
      </c>
    </row>
    <row r="46" spans="1:29" s="79" customFormat="1" x14ac:dyDescent="0.35">
      <c r="A46" s="2">
        <v>2036</v>
      </c>
      <c r="B46" s="79" t="s">
        <v>425</v>
      </c>
      <c r="C46" s="79" t="s">
        <v>2</v>
      </c>
      <c r="D46" s="12" t="s">
        <v>918</v>
      </c>
      <c r="E46" s="12">
        <v>9</v>
      </c>
      <c r="F46" s="19">
        <f t="shared" si="0"/>
        <v>0</v>
      </c>
      <c r="G46" s="19">
        <f t="shared" si="1"/>
        <v>0</v>
      </c>
      <c r="H46" s="19">
        <f t="shared" si="2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f t="shared" si="3"/>
        <v>0</v>
      </c>
    </row>
    <row r="47" spans="1:29" s="79" customFormat="1" x14ac:dyDescent="0.35">
      <c r="A47" s="2">
        <v>2125</v>
      </c>
      <c r="B47" s="79" t="s">
        <v>192</v>
      </c>
      <c r="C47" s="79" t="s">
        <v>2</v>
      </c>
      <c r="D47" s="12" t="s">
        <v>919</v>
      </c>
      <c r="E47" s="12">
        <v>8</v>
      </c>
      <c r="F47" s="19">
        <f t="shared" si="0"/>
        <v>0</v>
      </c>
      <c r="G47" s="19">
        <f t="shared" si="1"/>
        <v>0</v>
      </c>
      <c r="H47" s="19">
        <f t="shared" si="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 t="shared" si="3"/>
        <v>0</v>
      </c>
    </row>
    <row r="48" spans="1:29" s="79" customFormat="1" x14ac:dyDescent="0.35">
      <c r="A48" s="2">
        <v>2129</v>
      </c>
      <c r="B48" s="79" t="s">
        <v>193</v>
      </c>
      <c r="C48" s="79" t="s">
        <v>2</v>
      </c>
      <c r="D48" s="12" t="s">
        <v>917</v>
      </c>
      <c r="E48" s="12">
        <v>6</v>
      </c>
      <c r="F48" s="19">
        <f t="shared" si="0"/>
        <v>0</v>
      </c>
      <c r="G48" s="19">
        <f t="shared" si="1"/>
        <v>37</v>
      </c>
      <c r="H48" s="19">
        <f t="shared" si="2"/>
        <v>0</v>
      </c>
      <c r="I48" s="2"/>
      <c r="J48" s="2"/>
      <c r="K48" s="2"/>
      <c r="L48" s="2"/>
      <c r="M48" s="2"/>
      <c r="N48" s="2"/>
      <c r="O48" s="2">
        <v>10</v>
      </c>
      <c r="P48" s="2">
        <v>20</v>
      </c>
      <c r="Q48" s="2">
        <v>7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f t="shared" si="3"/>
        <v>37</v>
      </c>
    </row>
    <row r="49" spans="1:29" s="79" customFormat="1" x14ac:dyDescent="0.35">
      <c r="A49" s="2">
        <v>2134</v>
      </c>
      <c r="B49" s="79" t="s">
        <v>194</v>
      </c>
      <c r="C49" s="79" t="s">
        <v>2</v>
      </c>
      <c r="D49" s="12" t="s">
        <v>915</v>
      </c>
      <c r="E49" s="12">
        <v>2</v>
      </c>
      <c r="F49" s="19">
        <f t="shared" si="0"/>
        <v>150</v>
      </c>
      <c r="G49" s="19">
        <f t="shared" si="1"/>
        <v>125</v>
      </c>
      <c r="H49" s="19">
        <f t="shared" si="2"/>
        <v>0</v>
      </c>
      <c r="I49" s="2"/>
      <c r="J49" s="2"/>
      <c r="K49" s="2">
        <v>30</v>
      </c>
      <c r="L49" s="2">
        <v>60</v>
      </c>
      <c r="M49" s="2">
        <v>60</v>
      </c>
      <c r="N49" s="2">
        <v>60</v>
      </c>
      <c r="O49" s="2">
        <v>60</v>
      </c>
      <c r="P49" s="2">
        <v>5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f t="shared" si="3"/>
        <v>275</v>
      </c>
    </row>
    <row r="50" spans="1:29" s="79" customFormat="1" x14ac:dyDescent="0.35">
      <c r="A50" s="2">
        <v>2135</v>
      </c>
      <c r="B50" s="79" t="s">
        <v>430</v>
      </c>
      <c r="C50" s="79" t="s">
        <v>2</v>
      </c>
      <c r="D50" s="12" t="s">
        <v>915</v>
      </c>
      <c r="E50" s="12">
        <v>2</v>
      </c>
      <c r="F50" s="19">
        <f t="shared" si="0"/>
        <v>275</v>
      </c>
      <c r="G50" s="19">
        <f t="shared" si="1"/>
        <v>467</v>
      </c>
      <c r="H50" s="19">
        <f t="shared" si="2"/>
        <v>0</v>
      </c>
      <c r="I50" s="2"/>
      <c r="J50" s="2"/>
      <c r="K50" s="2">
        <v>55</v>
      </c>
      <c r="L50" s="2">
        <v>110</v>
      </c>
      <c r="M50" s="2">
        <v>110</v>
      </c>
      <c r="N50" s="2">
        <v>110</v>
      </c>
      <c r="O50" s="2">
        <v>110</v>
      </c>
      <c r="P50" s="2">
        <v>110</v>
      </c>
      <c r="Q50" s="2">
        <v>110</v>
      </c>
      <c r="R50" s="2">
        <v>27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f t="shared" si="3"/>
        <v>742</v>
      </c>
    </row>
    <row r="51" spans="1:29" s="79" customFormat="1" x14ac:dyDescent="0.35">
      <c r="A51" s="2">
        <v>2145</v>
      </c>
      <c r="B51" s="79" t="s">
        <v>195</v>
      </c>
      <c r="C51" s="79" t="s">
        <v>2</v>
      </c>
      <c r="D51" s="12" t="s">
        <v>917</v>
      </c>
      <c r="E51" s="12">
        <v>8</v>
      </c>
      <c r="F51" s="19">
        <f t="shared" si="0"/>
        <v>0</v>
      </c>
      <c r="G51" s="19">
        <f t="shared" si="1"/>
        <v>17</v>
      </c>
      <c r="H51" s="19">
        <f t="shared" si="2"/>
        <v>0</v>
      </c>
      <c r="I51" s="2"/>
      <c r="J51" s="2"/>
      <c r="K51" s="2"/>
      <c r="L51" s="2"/>
      <c r="M51" s="2"/>
      <c r="N51" s="2"/>
      <c r="O51" s="2"/>
      <c r="P51" s="2">
        <v>10</v>
      </c>
      <c r="Q51" s="2">
        <v>7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f t="shared" si="3"/>
        <v>17</v>
      </c>
    </row>
    <row r="52" spans="1:29" s="79" customFormat="1" x14ac:dyDescent="0.35">
      <c r="A52" s="2">
        <v>2147</v>
      </c>
      <c r="B52" s="79" t="s">
        <v>197</v>
      </c>
      <c r="C52" s="79" t="s">
        <v>2</v>
      </c>
      <c r="D52" s="12" t="s">
        <v>916</v>
      </c>
      <c r="E52" s="12">
        <v>6</v>
      </c>
      <c r="F52" s="19">
        <f t="shared" si="0"/>
        <v>0</v>
      </c>
      <c r="G52" s="19">
        <f t="shared" si="1"/>
        <v>0</v>
      </c>
      <c r="H52" s="19">
        <f t="shared" si="2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f t="shared" si="3"/>
        <v>0</v>
      </c>
    </row>
    <row r="53" spans="1:29" s="79" customFormat="1" x14ac:dyDescent="0.35">
      <c r="A53" s="2">
        <v>2149</v>
      </c>
      <c r="B53" s="79" t="s">
        <v>198</v>
      </c>
      <c r="C53" s="79" t="s">
        <v>2</v>
      </c>
      <c r="D53" s="12" t="s">
        <v>915</v>
      </c>
      <c r="E53" s="12">
        <v>2</v>
      </c>
      <c r="F53" s="19">
        <f t="shared" si="0"/>
        <v>0</v>
      </c>
      <c r="G53" s="19">
        <f t="shared" si="1"/>
        <v>0</v>
      </c>
      <c r="H53" s="19">
        <f t="shared" si="2"/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f t="shared" si="3"/>
        <v>0</v>
      </c>
    </row>
    <row r="54" spans="1:29" s="79" customFormat="1" x14ac:dyDescent="0.35">
      <c r="A54" s="2">
        <v>2176</v>
      </c>
      <c r="B54" s="79" t="s">
        <v>205</v>
      </c>
      <c r="C54" s="79" t="s">
        <v>2</v>
      </c>
      <c r="D54" s="12" t="s">
        <v>915</v>
      </c>
      <c r="E54" s="12">
        <v>6</v>
      </c>
      <c r="F54" s="19">
        <f t="shared" si="0"/>
        <v>60</v>
      </c>
      <c r="G54" s="19">
        <f t="shared" si="1"/>
        <v>0</v>
      </c>
      <c r="H54" s="19">
        <f t="shared" si="2"/>
        <v>0</v>
      </c>
      <c r="I54" s="2"/>
      <c r="J54" s="2"/>
      <c r="K54" s="2">
        <v>17</v>
      </c>
      <c r="L54" s="2">
        <v>35</v>
      </c>
      <c r="M54" s="2">
        <v>8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f t="shared" si="3"/>
        <v>60</v>
      </c>
    </row>
    <row r="55" spans="1:29" s="79" customFormat="1" x14ac:dyDescent="0.35">
      <c r="A55" s="2">
        <v>2182</v>
      </c>
      <c r="B55" s="79" t="s">
        <v>210</v>
      </c>
      <c r="C55" s="79" t="s">
        <v>2</v>
      </c>
      <c r="D55" s="12" t="s">
        <v>919</v>
      </c>
      <c r="E55" s="12">
        <v>9</v>
      </c>
      <c r="F55" s="19">
        <f t="shared" si="0"/>
        <v>0</v>
      </c>
      <c r="G55" s="19">
        <f t="shared" si="1"/>
        <v>50</v>
      </c>
      <c r="H55" s="19">
        <f t="shared" si="2"/>
        <v>0</v>
      </c>
      <c r="I55" s="2"/>
      <c r="J55" s="2"/>
      <c r="K55" s="2"/>
      <c r="L55" s="2"/>
      <c r="M55" s="2"/>
      <c r="N55" s="2"/>
      <c r="O55" s="2"/>
      <c r="P55" s="2">
        <v>10</v>
      </c>
      <c r="Q55" s="2">
        <v>20</v>
      </c>
      <c r="R55" s="2">
        <v>20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f t="shared" si="3"/>
        <v>50</v>
      </c>
    </row>
    <row r="56" spans="1:29" s="79" customFormat="1" x14ac:dyDescent="0.35">
      <c r="A56" s="2">
        <v>2187</v>
      </c>
      <c r="B56" s="79" t="s">
        <v>211</v>
      </c>
      <c r="C56" s="79" t="s">
        <v>2</v>
      </c>
      <c r="D56" s="12" t="s">
        <v>919</v>
      </c>
      <c r="E56" s="12">
        <v>8</v>
      </c>
      <c r="F56" s="19">
        <f t="shared" si="0"/>
        <v>0</v>
      </c>
      <c r="G56" s="19">
        <f t="shared" si="1"/>
        <v>22</v>
      </c>
      <c r="H56" s="19">
        <f t="shared" si="2"/>
        <v>0</v>
      </c>
      <c r="I56" s="2"/>
      <c r="J56" s="2"/>
      <c r="K56" s="2"/>
      <c r="L56" s="2"/>
      <c r="M56" s="2"/>
      <c r="N56" s="2"/>
      <c r="O56" s="2"/>
      <c r="P56" s="2">
        <v>10</v>
      </c>
      <c r="Q56" s="2">
        <v>12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f t="shared" si="3"/>
        <v>22</v>
      </c>
    </row>
    <row r="57" spans="1:29" s="79" customFormat="1" x14ac:dyDescent="0.35">
      <c r="A57" s="2">
        <v>2188</v>
      </c>
      <c r="B57" s="79" t="s">
        <v>212</v>
      </c>
      <c r="C57" s="79" t="s">
        <v>2</v>
      </c>
      <c r="D57" s="12" t="s">
        <v>916</v>
      </c>
      <c r="E57" s="12">
        <v>7</v>
      </c>
      <c r="F57" s="19">
        <f t="shared" si="0"/>
        <v>0</v>
      </c>
      <c r="G57" s="19">
        <f t="shared" si="1"/>
        <v>8</v>
      </c>
      <c r="H57" s="19">
        <f t="shared" si="2"/>
        <v>0</v>
      </c>
      <c r="I57" s="2"/>
      <c r="J57" s="2"/>
      <c r="K57" s="2"/>
      <c r="L57" s="2"/>
      <c r="M57" s="2"/>
      <c r="N57" s="2"/>
      <c r="O57" s="2"/>
      <c r="P57" s="2">
        <v>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f t="shared" si="3"/>
        <v>8</v>
      </c>
    </row>
    <row r="58" spans="1:29" s="79" customFormat="1" x14ac:dyDescent="0.35">
      <c r="A58" s="2">
        <v>2189</v>
      </c>
      <c r="B58" s="79" t="s">
        <v>213</v>
      </c>
      <c r="C58" s="79" t="s">
        <v>2</v>
      </c>
      <c r="D58" s="12" t="s">
        <v>918</v>
      </c>
      <c r="E58" s="12">
        <v>9</v>
      </c>
      <c r="F58" s="19">
        <f t="shared" si="0"/>
        <v>0</v>
      </c>
      <c r="G58" s="19">
        <f t="shared" si="1"/>
        <v>12</v>
      </c>
      <c r="H58" s="19">
        <f t="shared" si="2"/>
        <v>0</v>
      </c>
      <c r="I58" s="2"/>
      <c r="J58" s="2"/>
      <c r="K58" s="2"/>
      <c r="L58" s="2"/>
      <c r="M58" s="2"/>
      <c r="N58" s="2"/>
      <c r="O58" s="2"/>
      <c r="P58" s="2">
        <v>12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f t="shared" si="3"/>
        <v>12</v>
      </c>
    </row>
    <row r="59" spans="1:29" s="79" customFormat="1" x14ac:dyDescent="0.35">
      <c r="A59" s="2">
        <v>2192</v>
      </c>
      <c r="B59" s="79" t="s">
        <v>214</v>
      </c>
      <c r="C59" s="79" t="s">
        <v>2</v>
      </c>
      <c r="D59" s="12" t="s">
        <v>917</v>
      </c>
      <c r="E59" s="12">
        <v>6</v>
      </c>
      <c r="F59" s="19">
        <f t="shared" si="0"/>
        <v>0</v>
      </c>
      <c r="G59" s="19">
        <f t="shared" si="1"/>
        <v>0</v>
      </c>
      <c r="H59" s="19">
        <f t="shared" si="2"/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v>10</v>
      </c>
      <c r="V59" s="2">
        <v>9</v>
      </c>
      <c r="W59" s="2"/>
      <c r="X59" s="2"/>
      <c r="Y59" s="2"/>
      <c r="Z59" s="2"/>
      <c r="AA59" s="2"/>
      <c r="AB59" s="2"/>
      <c r="AC59" s="2">
        <f t="shared" si="3"/>
        <v>19</v>
      </c>
    </row>
    <row r="60" spans="1:29" s="79" customFormat="1" x14ac:dyDescent="0.35">
      <c r="A60" s="2">
        <v>2193</v>
      </c>
      <c r="B60" s="79" t="s">
        <v>215</v>
      </c>
      <c r="C60" s="79" t="s">
        <v>2</v>
      </c>
      <c r="D60" s="12" t="s">
        <v>917</v>
      </c>
      <c r="E60" s="12">
        <v>8</v>
      </c>
      <c r="F60" s="19">
        <f t="shared" si="0"/>
        <v>21</v>
      </c>
      <c r="G60" s="19">
        <f t="shared" si="1"/>
        <v>0</v>
      </c>
      <c r="H60" s="19">
        <f t="shared" si="2"/>
        <v>0</v>
      </c>
      <c r="I60" s="2"/>
      <c r="J60" s="2"/>
      <c r="K60" s="2">
        <v>10</v>
      </c>
      <c r="L60" s="2">
        <v>11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f t="shared" si="3"/>
        <v>21</v>
      </c>
    </row>
    <row r="61" spans="1:29" s="79" customFormat="1" x14ac:dyDescent="0.35">
      <c r="A61" s="2">
        <v>2198</v>
      </c>
      <c r="B61" s="79" t="s">
        <v>216</v>
      </c>
      <c r="C61" s="79" t="s">
        <v>2</v>
      </c>
      <c r="D61" s="12" t="s">
        <v>919</v>
      </c>
      <c r="E61" s="12">
        <v>8</v>
      </c>
      <c r="F61" s="19">
        <f t="shared" si="0"/>
        <v>13</v>
      </c>
      <c r="G61" s="19">
        <f t="shared" si="1"/>
        <v>0</v>
      </c>
      <c r="H61" s="19">
        <f t="shared" si="2"/>
        <v>0</v>
      </c>
      <c r="I61" s="2">
        <v>13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f t="shared" si="3"/>
        <v>13</v>
      </c>
    </row>
    <row r="62" spans="1:29" s="79" customFormat="1" x14ac:dyDescent="0.35">
      <c r="A62" s="2">
        <v>2261</v>
      </c>
      <c r="B62" s="79" t="s">
        <v>219</v>
      </c>
      <c r="C62" s="79" t="s">
        <v>2</v>
      </c>
      <c r="D62" s="12" t="s">
        <v>915</v>
      </c>
      <c r="E62" s="12">
        <v>2</v>
      </c>
      <c r="F62" s="19">
        <f t="shared" si="0"/>
        <v>0</v>
      </c>
      <c r="G62" s="19">
        <f t="shared" si="1"/>
        <v>0</v>
      </c>
      <c r="H62" s="19">
        <f t="shared" si="2"/>
        <v>11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11</v>
      </c>
      <c r="T62" s="2"/>
      <c r="U62" s="2"/>
      <c r="V62" s="2"/>
      <c r="W62" s="2"/>
      <c r="X62" s="2"/>
      <c r="Y62" s="2"/>
      <c r="Z62" s="2"/>
      <c r="AA62" s="2"/>
      <c r="AB62" s="2"/>
      <c r="AC62" s="2">
        <f t="shared" si="3"/>
        <v>11</v>
      </c>
    </row>
    <row r="63" spans="1:29" s="79" customFormat="1" x14ac:dyDescent="0.35">
      <c r="A63" s="2">
        <v>2455</v>
      </c>
      <c r="B63" s="79" t="s">
        <v>224</v>
      </c>
      <c r="C63" s="79" t="s">
        <v>2</v>
      </c>
      <c r="D63" s="12" t="s">
        <v>917</v>
      </c>
      <c r="E63" s="12">
        <v>6</v>
      </c>
      <c r="F63" s="19">
        <f t="shared" si="0"/>
        <v>0</v>
      </c>
      <c r="G63" s="19">
        <f t="shared" si="1"/>
        <v>0</v>
      </c>
      <c r="H63" s="19">
        <f t="shared" si="2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>
        <f t="shared" si="3"/>
        <v>0</v>
      </c>
    </row>
    <row r="64" spans="1:29" s="79" customFormat="1" x14ac:dyDescent="0.35">
      <c r="A64" s="2">
        <v>2458</v>
      </c>
      <c r="B64" s="79" t="s">
        <v>227</v>
      </c>
      <c r="C64" s="79" t="s">
        <v>2</v>
      </c>
      <c r="D64" s="12" t="s">
        <v>916</v>
      </c>
      <c r="E64" s="12">
        <v>6</v>
      </c>
      <c r="F64" s="19">
        <f t="shared" si="0"/>
        <v>0</v>
      </c>
      <c r="G64" s="19">
        <f t="shared" si="1"/>
        <v>0</v>
      </c>
      <c r="H64" s="19">
        <f t="shared" si="2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f t="shared" si="3"/>
        <v>0</v>
      </c>
    </row>
    <row r="65" spans="1:29" s="79" customFormat="1" x14ac:dyDescent="0.35">
      <c r="A65" s="2">
        <v>2460</v>
      </c>
      <c r="B65" s="79" t="s">
        <v>228</v>
      </c>
      <c r="C65" s="79" t="s">
        <v>2</v>
      </c>
      <c r="D65" s="12" t="s">
        <v>915</v>
      </c>
      <c r="E65" s="12">
        <v>2</v>
      </c>
      <c r="F65" s="19">
        <f t="shared" si="0"/>
        <v>0</v>
      </c>
      <c r="G65" s="19">
        <f t="shared" si="1"/>
        <v>0</v>
      </c>
      <c r="H65" s="19">
        <f t="shared" si="2"/>
        <v>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8</v>
      </c>
      <c r="T65" s="2"/>
      <c r="U65" s="2"/>
      <c r="V65" s="2"/>
      <c r="W65" s="2"/>
      <c r="X65" s="2"/>
      <c r="Y65" s="2"/>
      <c r="Z65" s="2"/>
      <c r="AA65" s="2"/>
      <c r="AB65" s="2"/>
      <c r="AC65" s="2">
        <f t="shared" si="3"/>
        <v>8</v>
      </c>
    </row>
    <row r="66" spans="1:29" s="79" customFormat="1" x14ac:dyDescent="0.35">
      <c r="A66" s="2">
        <v>2463</v>
      </c>
      <c r="B66" s="79" t="s">
        <v>231</v>
      </c>
      <c r="C66" s="79" t="s">
        <v>2</v>
      </c>
      <c r="D66" s="12" t="s">
        <v>919</v>
      </c>
      <c r="E66" s="12">
        <v>6</v>
      </c>
      <c r="F66" s="19">
        <f t="shared" si="0"/>
        <v>0</v>
      </c>
      <c r="G66" s="19">
        <f t="shared" si="1"/>
        <v>0</v>
      </c>
      <c r="H66" s="19">
        <f t="shared" si="2"/>
        <v>25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25</v>
      </c>
      <c r="V66" s="2"/>
      <c r="W66" s="2"/>
      <c r="X66" s="2"/>
      <c r="Y66" s="2"/>
      <c r="Z66" s="2"/>
      <c r="AA66" s="2"/>
      <c r="AB66" s="2"/>
      <c r="AC66" s="2">
        <f t="shared" si="3"/>
        <v>25</v>
      </c>
    </row>
    <row r="67" spans="1:29" s="79" customFormat="1" x14ac:dyDescent="0.35">
      <c r="A67" s="2">
        <v>2521</v>
      </c>
      <c r="B67" s="79" t="s">
        <v>240</v>
      </c>
      <c r="C67" s="79" t="s">
        <v>2</v>
      </c>
      <c r="D67" s="12" t="s">
        <v>918</v>
      </c>
      <c r="E67" s="12">
        <v>9</v>
      </c>
      <c r="F67" s="19">
        <f t="shared" si="0"/>
        <v>0</v>
      </c>
      <c r="G67" s="19">
        <f t="shared" si="1"/>
        <v>0</v>
      </c>
      <c r="H67" s="19">
        <f t="shared" si="2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>
        <f t="shared" si="3"/>
        <v>0</v>
      </c>
    </row>
    <row r="68" spans="1:29" s="79" customFormat="1" x14ac:dyDescent="0.35">
      <c r="A68" s="2">
        <v>2582</v>
      </c>
      <c r="B68" s="79" t="s">
        <v>245</v>
      </c>
      <c r="C68" s="79" t="s">
        <v>2</v>
      </c>
      <c r="D68" s="12" t="s">
        <v>917</v>
      </c>
      <c r="E68" s="12">
        <v>6</v>
      </c>
      <c r="F68" s="19">
        <f t="shared" si="0"/>
        <v>0</v>
      </c>
      <c r="G68" s="19">
        <f t="shared" si="1"/>
        <v>0</v>
      </c>
      <c r="H68" s="19">
        <f t="shared" si="2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>
        <f t="shared" si="3"/>
        <v>0</v>
      </c>
    </row>
    <row r="69" spans="1:29" s="79" customFormat="1" x14ac:dyDescent="0.35">
      <c r="A69" s="2">
        <v>2583</v>
      </c>
      <c r="B69" s="79" t="s">
        <v>246</v>
      </c>
      <c r="C69" s="79" t="s">
        <v>2</v>
      </c>
      <c r="D69" s="12" t="s">
        <v>917</v>
      </c>
      <c r="E69" s="12">
        <v>9</v>
      </c>
      <c r="F69" s="19">
        <f t="shared" si="0"/>
        <v>0</v>
      </c>
      <c r="G69" s="19">
        <f t="shared" si="1"/>
        <v>0</v>
      </c>
      <c r="H69" s="19">
        <f t="shared" si="2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f t="shared" si="3"/>
        <v>0</v>
      </c>
    </row>
    <row r="70" spans="1:29" s="79" customFormat="1" x14ac:dyDescent="0.35">
      <c r="A70" s="2">
        <v>2584</v>
      </c>
      <c r="B70" s="79" t="s">
        <v>247</v>
      </c>
      <c r="C70" s="79" t="s">
        <v>2</v>
      </c>
      <c r="D70" s="12" t="s">
        <v>917</v>
      </c>
      <c r="E70" s="12">
        <v>6</v>
      </c>
      <c r="F70" s="19">
        <f t="shared" ref="F70:F108" si="4">SUM(I70:M70)</f>
        <v>0</v>
      </c>
      <c r="G70" s="19">
        <f t="shared" ref="G70:G108" si="5">SUM(N70:R70)</f>
        <v>0</v>
      </c>
      <c r="H70" s="19">
        <f t="shared" ref="H70:H108" si="6">SUM(S70:W70)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>
        <f t="shared" ref="AC70:AC108" si="7">SUM(I70:W70)</f>
        <v>0</v>
      </c>
    </row>
    <row r="71" spans="1:29" s="79" customFormat="1" x14ac:dyDescent="0.35">
      <c r="A71" s="2">
        <v>2591</v>
      </c>
      <c r="B71" s="79" t="s">
        <v>251</v>
      </c>
      <c r="C71" s="79" t="s">
        <v>2</v>
      </c>
      <c r="D71" s="12" t="s">
        <v>917</v>
      </c>
      <c r="E71" s="12">
        <v>6</v>
      </c>
      <c r="F71" s="19">
        <f t="shared" si="4"/>
        <v>0</v>
      </c>
      <c r="G71" s="19">
        <f t="shared" si="5"/>
        <v>0</v>
      </c>
      <c r="H71" s="19">
        <f t="shared" si="6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f t="shared" si="7"/>
        <v>0</v>
      </c>
    </row>
    <row r="72" spans="1:29" s="79" customFormat="1" x14ac:dyDescent="0.35">
      <c r="A72" s="2">
        <v>2592</v>
      </c>
      <c r="B72" s="79" t="s">
        <v>252</v>
      </c>
      <c r="C72" s="79" t="s">
        <v>2</v>
      </c>
      <c r="D72" s="12" t="s">
        <v>915</v>
      </c>
      <c r="E72" s="12">
        <v>2</v>
      </c>
      <c r="F72" s="19">
        <f t="shared" si="4"/>
        <v>0</v>
      </c>
      <c r="G72" s="19">
        <f t="shared" si="5"/>
        <v>0</v>
      </c>
      <c r="H72" s="19">
        <f t="shared" si="6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f t="shared" si="7"/>
        <v>0</v>
      </c>
    </row>
    <row r="73" spans="1:29" s="79" customFormat="1" x14ac:dyDescent="0.35">
      <c r="A73" s="2">
        <v>2602</v>
      </c>
      <c r="B73" s="79" t="s">
        <v>259</v>
      </c>
      <c r="C73" s="79" t="s">
        <v>2</v>
      </c>
      <c r="D73" s="12" t="s">
        <v>917</v>
      </c>
      <c r="E73" s="12">
        <v>6</v>
      </c>
      <c r="F73" s="19">
        <f t="shared" si="4"/>
        <v>0</v>
      </c>
      <c r="G73" s="19">
        <f t="shared" si="5"/>
        <v>0</v>
      </c>
      <c r="H73" s="19">
        <f t="shared" si="6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>
        <f t="shared" si="7"/>
        <v>0</v>
      </c>
    </row>
    <row r="74" spans="1:29" s="79" customFormat="1" x14ac:dyDescent="0.35">
      <c r="A74" s="2">
        <v>2603</v>
      </c>
      <c r="B74" s="79" t="s">
        <v>260</v>
      </c>
      <c r="C74" s="79" t="s">
        <v>2</v>
      </c>
      <c r="D74" s="12" t="s">
        <v>917</v>
      </c>
      <c r="E74" s="12">
        <v>6</v>
      </c>
      <c r="F74" s="19">
        <f t="shared" si="4"/>
        <v>0</v>
      </c>
      <c r="G74" s="19">
        <f t="shared" si="5"/>
        <v>0</v>
      </c>
      <c r="H74" s="19">
        <f t="shared" si="6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f t="shared" si="7"/>
        <v>0</v>
      </c>
    </row>
    <row r="75" spans="1:29" s="79" customFormat="1" x14ac:dyDescent="0.35">
      <c r="A75" s="2">
        <v>2633</v>
      </c>
      <c r="B75" s="79" t="s">
        <v>261</v>
      </c>
      <c r="C75" s="79" t="s">
        <v>2</v>
      </c>
      <c r="D75" s="12" t="s">
        <v>917</v>
      </c>
      <c r="E75" s="12">
        <v>8</v>
      </c>
      <c r="F75" s="19">
        <f t="shared" si="4"/>
        <v>33</v>
      </c>
      <c r="G75" s="19">
        <f t="shared" si="5"/>
        <v>0</v>
      </c>
      <c r="H75" s="19">
        <f t="shared" si="6"/>
        <v>0</v>
      </c>
      <c r="I75" s="2"/>
      <c r="J75" s="2"/>
      <c r="K75" s="2">
        <v>33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f t="shared" si="7"/>
        <v>33</v>
      </c>
    </row>
    <row r="76" spans="1:29" s="79" customFormat="1" x14ac:dyDescent="0.35">
      <c r="A76" s="2">
        <v>2657</v>
      </c>
      <c r="B76" s="79" t="s">
        <v>262</v>
      </c>
      <c r="C76" s="79" t="s">
        <v>2</v>
      </c>
      <c r="D76" s="12" t="s">
        <v>916</v>
      </c>
      <c r="E76" s="12">
        <v>6</v>
      </c>
      <c r="F76" s="19">
        <f t="shared" si="4"/>
        <v>0</v>
      </c>
      <c r="G76" s="19">
        <f t="shared" si="5"/>
        <v>0</v>
      </c>
      <c r="H76" s="19">
        <f t="shared" si="6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>
        <f t="shared" si="7"/>
        <v>0</v>
      </c>
    </row>
    <row r="77" spans="1:29" s="79" customFormat="1" x14ac:dyDescent="0.35">
      <c r="A77" s="2">
        <v>2658</v>
      </c>
      <c r="B77" s="79" t="s">
        <v>263</v>
      </c>
      <c r="C77" s="79" t="s">
        <v>2</v>
      </c>
      <c r="D77" s="12" t="s">
        <v>919</v>
      </c>
      <c r="E77" s="12">
        <v>8</v>
      </c>
      <c r="F77" s="19">
        <f t="shared" si="4"/>
        <v>46</v>
      </c>
      <c r="G77" s="19">
        <f t="shared" si="5"/>
        <v>0</v>
      </c>
      <c r="H77" s="19">
        <f t="shared" si="6"/>
        <v>0</v>
      </c>
      <c r="I77" s="2"/>
      <c r="J77" s="2">
        <v>10</v>
      </c>
      <c r="K77" s="2">
        <v>20</v>
      </c>
      <c r="L77" s="2">
        <v>16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f t="shared" si="7"/>
        <v>46</v>
      </c>
    </row>
    <row r="78" spans="1:29" s="79" customFormat="1" x14ac:dyDescent="0.35">
      <c r="A78" s="2">
        <v>2684</v>
      </c>
      <c r="B78" s="79" t="s">
        <v>276</v>
      </c>
      <c r="C78" s="79" t="s">
        <v>2</v>
      </c>
      <c r="D78" s="12" t="s">
        <v>919</v>
      </c>
      <c r="E78" s="12">
        <v>8</v>
      </c>
      <c r="F78" s="19">
        <f t="shared" si="4"/>
        <v>21</v>
      </c>
      <c r="G78" s="19">
        <f t="shared" si="5"/>
        <v>0</v>
      </c>
      <c r="H78" s="19">
        <f t="shared" si="6"/>
        <v>0</v>
      </c>
      <c r="I78" s="2">
        <v>21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>
        <f t="shared" si="7"/>
        <v>21</v>
      </c>
    </row>
    <row r="79" spans="1:29" s="79" customFormat="1" x14ac:dyDescent="0.35">
      <c r="A79" s="2">
        <v>2685</v>
      </c>
      <c r="B79" s="79" t="s">
        <v>277</v>
      </c>
      <c r="C79" s="79" t="s">
        <v>2</v>
      </c>
      <c r="D79" s="12" t="s">
        <v>917</v>
      </c>
      <c r="E79" s="12">
        <v>6</v>
      </c>
      <c r="F79" s="19">
        <f t="shared" si="4"/>
        <v>0</v>
      </c>
      <c r="G79" s="19">
        <f t="shared" si="5"/>
        <v>0</v>
      </c>
      <c r="H79" s="19">
        <f t="shared" si="6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f t="shared" si="7"/>
        <v>0</v>
      </c>
    </row>
    <row r="80" spans="1:29" s="79" customFormat="1" x14ac:dyDescent="0.35">
      <c r="A80" s="2">
        <v>2686</v>
      </c>
      <c r="B80" s="79" t="s">
        <v>278</v>
      </c>
      <c r="C80" s="79" t="s">
        <v>2</v>
      </c>
      <c r="D80" s="12" t="s">
        <v>917</v>
      </c>
      <c r="E80" s="12">
        <v>6</v>
      </c>
      <c r="F80" s="19">
        <f t="shared" si="4"/>
        <v>0</v>
      </c>
      <c r="G80" s="19">
        <f t="shared" si="5"/>
        <v>0</v>
      </c>
      <c r="H80" s="19">
        <f t="shared" si="6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>
        <f t="shared" si="7"/>
        <v>0</v>
      </c>
    </row>
    <row r="81" spans="1:29" s="79" customFormat="1" x14ac:dyDescent="0.35">
      <c r="A81" s="2">
        <v>2687</v>
      </c>
      <c r="B81" s="79" t="s">
        <v>279</v>
      </c>
      <c r="C81" s="79" t="s">
        <v>2</v>
      </c>
      <c r="D81" s="12" t="s">
        <v>917</v>
      </c>
      <c r="E81" s="12">
        <v>8</v>
      </c>
      <c r="F81" s="19">
        <f t="shared" si="4"/>
        <v>0</v>
      </c>
      <c r="G81" s="19">
        <f t="shared" si="5"/>
        <v>0</v>
      </c>
      <c r="H81" s="19">
        <f t="shared" si="6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f t="shared" si="7"/>
        <v>0</v>
      </c>
    </row>
    <row r="82" spans="1:29" s="79" customFormat="1" x14ac:dyDescent="0.35">
      <c r="A82" s="2">
        <v>2689</v>
      </c>
      <c r="B82" s="79" t="s">
        <v>280</v>
      </c>
      <c r="C82" s="79" t="s">
        <v>2</v>
      </c>
      <c r="D82" s="12" t="s">
        <v>916</v>
      </c>
      <c r="E82" s="12">
        <v>8</v>
      </c>
      <c r="F82" s="19">
        <f t="shared" si="4"/>
        <v>0</v>
      </c>
      <c r="G82" s="19">
        <f t="shared" si="5"/>
        <v>0</v>
      </c>
      <c r="H82" s="19">
        <f t="shared" si="6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f t="shared" si="7"/>
        <v>0</v>
      </c>
    </row>
    <row r="83" spans="1:29" s="79" customFormat="1" x14ac:dyDescent="0.35">
      <c r="A83" s="2">
        <v>2690</v>
      </c>
      <c r="B83" s="79" t="s">
        <v>281</v>
      </c>
      <c r="C83" s="79" t="s">
        <v>2</v>
      </c>
      <c r="D83" s="12" t="s">
        <v>917</v>
      </c>
      <c r="E83" s="12">
        <v>8</v>
      </c>
      <c r="F83" s="19">
        <v>0</v>
      </c>
      <c r="G83" s="19">
        <f t="shared" si="5"/>
        <v>0</v>
      </c>
      <c r="H83" s="19">
        <f t="shared" si="6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>
        <f t="shared" si="7"/>
        <v>0</v>
      </c>
    </row>
    <row r="84" spans="1:29" s="79" customFormat="1" x14ac:dyDescent="0.35">
      <c r="A84" s="2">
        <v>2692</v>
      </c>
      <c r="B84" s="79" t="s">
        <v>283</v>
      </c>
      <c r="C84" s="79" t="s">
        <v>2</v>
      </c>
      <c r="D84" s="12" t="s">
        <v>916</v>
      </c>
      <c r="E84" s="12">
        <v>7</v>
      </c>
      <c r="F84" s="19">
        <f t="shared" si="4"/>
        <v>23</v>
      </c>
      <c r="G84" s="19">
        <f t="shared" si="5"/>
        <v>0</v>
      </c>
      <c r="H84" s="19">
        <f t="shared" si="6"/>
        <v>0</v>
      </c>
      <c r="I84" s="2"/>
      <c r="J84" s="2"/>
      <c r="K84" s="2">
        <v>10</v>
      </c>
      <c r="L84" s="2">
        <v>13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>
        <f t="shared" si="7"/>
        <v>23</v>
      </c>
    </row>
    <row r="85" spans="1:29" s="79" customFormat="1" x14ac:dyDescent="0.35">
      <c r="A85" s="2">
        <v>2694</v>
      </c>
      <c r="B85" s="79" t="s">
        <v>284</v>
      </c>
      <c r="C85" s="79" t="s">
        <v>2</v>
      </c>
      <c r="D85" s="12" t="s">
        <v>917</v>
      </c>
      <c r="E85" s="12">
        <v>8</v>
      </c>
      <c r="F85" s="19">
        <f t="shared" si="4"/>
        <v>0</v>
      </c>
      <c r="G85" s="19">
        <f t="shared" si="5"/>
        <v>0</v>
      </c>
      <c r="H85" s="19">
        <f t="shared" si="6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>
        <f t="shared" si="7"/>
        <v>0</v>
      </c>
    </row>
    <row r="86" spans="1:29" s="79" customFormat="1" x14ac:dyDescent="0.35">
      <c r="A86" s="2">
        <v>2695</v>
      </c>
      <c r="B86" s="79" t="s">
        <v>285</v>
      </c>
      <c r="C86" s="79" t="s">
        <v>2</v>
      </c>
      <c r="D86" s="12" t="s">
        <v>917</v>
      </c>
      <c r="E86" s="12">
        <v>8</v>
      </c>
      <c r="F86" s="19">
        <f t="shared" si="4"/>
        <v>0</v>
      </c>
      <c r="G86" s="19">
        <f t="shared" si="5"/>
        <v>0</v>
      </c>
      <c r="H86" s="19">
        <f t="shared" si="6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>
        <f t="shared" si="7"/>
        <v>0</v>
      </c>
    </row>
    <row r="87" spans="1:29" s="79" customFormat="1" x14ac:dyDescent="0.35">
      <c r="A87" s="2">
        <v>2716</v>
      </c>
      <c r="B87" s="79" t="s">
        <v>294</v>
      </c>
      <c r="C87" s="79" t="s">
        <v>2</v>
      </c>
      <c r="D87" s="12" t="s">
        <v>917</v>
      </c>
      <c r="E87" s="12">
        <v>8</v>
      </c>
      <c r="F87" s="19">
        <f t="shared" si="4"/>
        <v>0</v>
      </c>
      <c r="G87" s="19">
        <f t="shared" si="5"/>
        <v>4</v>
      </c>
      <c r="H87" s="19">
        <f t="shared" si="6"/>
        <v>0</v>
      </c>
      <c r="I87" s="2"/>
      <c r="J87" s="2"/>
      <c r="K87" s="2"/>
      <c r="L87" s="2"/>
      <c r="M87" s="2"/>
      <c r="N87" s="2"/>
      <c r="O87" s="2"/>
      <c r="P87" s="2"/>
      <c r="Q87" s="2">
        <v>4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>
        <f t="shared" si="7"/>
        <v>4</v>
      </c>
    </row>
    <row r="88" spans="1:29" s="79" customFormat="1" x14ac:dyDescent="0.35">
      <c r="A88" s="2">
        <v>2719</v>
      </c>
      <c r="B88" s="79" t="s">
        <v>295</v>
      </c>
      <c r="C88" s="79" t="s">
        <v>2</v>
      </c>
      <c r="D88" s="12" t="s">
        <v>915</v>
      </c>
      <c r="E88" s="12">
        <v>2</v>
      </c>
      <c r="F88" s="19">
        <f t="shared" si="4"/>
        <v>0</v>
      </c>
      <c r="G88" s="19">
        <f t="shared" si="5"/>
        <v>26</v>
      </c>
      <c r="H88" s="19">
        <f t="shared" si="6"/>
        <v>0</v>
      </c>
      <c r="I88" s="2"/>
      <c r="J88" s="2"/>
      <c r="K88" s="2"/>
      <c r="L88" s="2"/>
      <c r="M88" s="2"/>
      <c r="N88" s="2"/>
      <c r="O88" s="2"/>
      <c r="P88" s="2"/>
      <c r="Q88" s="2">
        <v>26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f t="shared" si="7"/>
        <v>26</v>
      </c>
    </row>
    <row r="89" spans="1:29" s="79" customFormat="1" x14ac:dyDescent="0.35">
      <c r="A89" s="2">
        <v>2720</v>
      </c>
      <c r="B89" s="79" t="s">
        <v>296</v>
      </c>
      <c r="C89" s="79" t="s">
        <v>2</v>
      </c>
      <c r="D89" s="12" t="s">
        <v>917</v>
      </c>
      <c r="E89" s="12">
        <v>8</v>
      </c>
      <c r="F89" s="19">
        <f t="shared" si="4"/>
        <v>0</v>
      </c>
      <c r="G89" s="19">
        <f t="shared" si="5"/>
        <v>42</v>
      </c>
      <c r="H89" s="19">
        <f t="shared" si="6"/>
        <v>0</v>
      </c>
      <c r="I89" s="2"/>
      <c r="J89" s="2"/>
      <c r="K89" s="2"/>
      <c r="L89" s="2"/>
      <c r="M89" s="2"/>
      <c r="N89" s="2"/>
      <c r="O89" s="2"/>
      <c r="P89" s="2"/>
      <c r="Q89" s="2">
        <v>17</v>
      </c>
      <c r="R89" s="2">
        <v>25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f t="shared" si="7"/>
        <v>42</v>
      </c>
    </row>
    <row r="90" spans="1:29" s="79" customFormat="1" x14ac:dyDescent="0.35">
      <c r="A90" s="2">
        <v>2721</v>
      </c>
      <c r="B90" s="79" t="s">
        <v>297</v>
      </c>
      <c r="C90" s="79" t="s">
        <v>2</v>
      </c>
      <c r="D90" s="12" t="s">
        <v>916</v>
      </c>
      <c r="E90" s="12">
        <v>7</v>
      </c>
      <c r="F90" s="19">
        <f t="shared" si="4"/>
        <v>0</v>
      </c>
      <c r="G90" s="19">
        <f t="shared" si="5"/>
        <v>0</v>
      </c>
      <c r="H90" s="19">
        <f t="shared" si="6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>
        <f t="shared" si="7"/>
        <v>0</v>
      </c>
    </row>
    <row r="91" spans="1:29" s="79" customFormat="1" x14ac:dyDescent="0.35">
      <c r="A91" s="2">
        <v>2905</v>
      </c>
      <c r="B91" s="79" t="s">
        <v>306</v>
      </c>
      <c r="C91" s="79" t="s">
        <v>2</v>
      </c>
      <c r="D91" s="12" t="s">
        <v>919</v>
      </c>
      <c r="E91" s="12">
        <v>6</v>
      </c>
      <c r="F91" s="19">
        <f t="shared" si="4"/>
        <v>18</v>
      </c>
      <c r="G91" s="19">
        <f t="shared" si="5"/>
        <v>0</v>
      </c>
      <c r="H91" s="19">
        <f t="shared" si="6"/>
        <v>0</v>
      </c>
      <c r="I91" s="2"/>
      <c r="J91" s="2"/>
      <c r="K91" s="2">
        <v>10</v>
      </c>
      <c r="L91" s="2">
        <v>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>
        <f t="shared" si="7"/>
        <v>18</v>
      </c>
    </row>
    <row r="92" spans="1:29" s="79" customFormat="1" x14ac:dyDescent="0.35">
      <c r="A92" s="2">
        <v>2907</v>
      </c>
      <c r="B92" s="79" t="s">
        <v>307</v>
      </c>
      <c r="C92" s="79" t="s">
        <v>2</v>
      </c>
      <c r="D92" s="12" t="s">
        <v>916</v>
      </c>
      <c r="E92" s="12">
        <v>6</v>
      </c>
      <c r="F92" s="19">
        <f t="shared" si="4"/>
        <v>31</v>
      </c>
      <c r="G92" s="19">
        <f t="shared" si="5"/>
        <v>0</v>
      </c>
      <c r="H92" s="19">
        <f t="shared" si="6"/>
        <v>0</v>
      </c>
      <c r="I92" s="2"/>
      <c r="J92" s="2"/>
      <c r="K92" s="2">
        <v>10</v>
      </c>
      <c r="L92" s="2">
        <v>21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f t="shared" si="7"/>
        <v>31</v>
      </c>
    </row>
    <row r="93" spans="1:29" s="79" customFormat="1" x14ac:dyDescent="0.35">
      <c r="A93" s="2">
        <v>2908</v>
      </c>
      <c r="B93" s="79" t="s">
        <v>308</v>
      </c>
      <c r="C93" s="79" t="s">
        <v>2</v>
      </c>
      <c r="D93" s="12" t="s">
        <v>916</v>
      </c>
      <c r="E93" s="12">
        <v>8</v>
      </c>
      <c r="F93" s="19">
        <f t="shared" si="4"/>
        <v>93</v>
      </c>
      <c r="G93" s="19">
        <f t="shared" si="5"/>
        <v>0</v>
      </c>
      <c r="H93" s="19">
        <f t="shared" si="6"/>
        <v>0</v>
      </c>
      <c r="I93" s="2"/>
      <c r="J93" s="2"/>
      <c r="K93" s="2"/>
      <c r="L93" s="2">
        <v>93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>
        <f t="shared" si="7"/>
        <v>93</v>
      </c>
    </row>
    <row r="94" spans="1:29" s="79" customFormat="1" x14ac:dyDescent="0.35">
      <c r="A94" s="2">
        <v>3050</v>
      </c>
      <c r="B94" s="79" t="s">
        <v>313</v>
      </c>
      <c r="C94" s="79" t="s">
        <v>2</v>
      </c>
      <c r="D94" s="12" t="s">
        <v>919</v>
      </c>
      <c r="E94" s="12">
        <v>8</v>
      </c>
      <c r="F94" s="19">
        <f t="shared" si="4"/>
        <v>20</v>
      </c>
      <c r="G94" s="19">
        <f t="shared" si="5"/>
        <v>0</v>
      </c>
      <c r="H94" s="19">
        <f t="shared" si="6"/>
        <v>0</v>
      </c>
      <c r="I94" s="2">
        <v>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f t="shared" si="7"/>
        <v>20</v>
      </c>
    </row>
    <row r="95" spans="1:29" s="79" customFormat="1" x14ac:dyDescent="0.35">
      <c r="A95" s="2">
        <v>3135</v>
      </c>
      <c r="B95" s="79" t="s">
        <v>344</v>
      </c>
      <c r="C95" s="79" t="s">
        <v>2</v>
      </c>
      <c r="D95" s="12" t="s">
        <v>915</v>
      </c>
      <c r="E95" s="12">
        <v>2</v>
      </c>
      <c r="F95" s="19">
        <f t="shared" si="4"/>
        <v>0</v>
      </c>
      <c r="G95" s="19">
        <f t="shared" si="5"/>
        <v>0</v>
      </c>
      <c r="H95" s="19">
        <f t="shared" si="6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>
        <f t="shared" si="7"/>
        <v>0</v>
      </c>
    </row>
    <row r="96" spans="1:29" s="79" customFormat="1" x14ac:dyDescent="0.35">
      <c r="A96" s="2">
        <v>3142</v>
      </c>
      <c r="B96" s="79" t="s">
        <v>350</v>
      </c>
      <c r="C96" s="79" t="s">
        <v>2</v>
      </c>
      <c r="D96" s="12" t="s">
        <v>915</v>
      </c>
      <c r="E96" s="12">
        <v>8</v>
      </c>
      <c r="F96" s="19">
        <f t="shared" si="4"/>
        <v>0</v>
      </c>
      <c r="G96" s="19">
        <f t="shared" si="5"/>
        <v>0</v>
      </c>
      <c r="H96" s="19">
        <f t="shared" si="6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>
        <f t="shared" si="7"/>
        <v>0</v>
      </c>
    </row>
    <row r="97" spans="1:29" s="79" customFormat="1" x14ac:dyDescent="0.35">
      <c r="A97" s="2">
        <v>3239</v>
      </c>
      <c r="B97" s="79" t="s">
        <v>439</v>
      </c>
      <c r="C97" s="79" t="s">
        <v>2</v>
      </c>
      <c r="D97" s="12" t="s">
        <v>917</v>
      </c>
      <c r="E97" s="12">
        <v>6</v>
      </c>
      <c r="F97" s="19">
        <f t="shared" si="4"/>
        <v>0</v>
      </c>
      <c r="G97" s="19">
        <f t="shared" si="5"/>
        <v>0</v>
      </c>
      <c r="H97" s="19">
        <f t="shared" si="6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>
        <f t="shared" si="7"/>
        <v>0</v>
      </c>
    </row>
    <row r="98" spans="1:29" s="79" customFormat="1" x14ac:dyDescent="0.35">
      <c r="A98" s="2">
        <v>3306</v>
      </c>
      <c r="B98" s="79" t="s">
        <v>197</v>
      </c>
      <c r="C98" s="79" t="s">
        <v>2</v>
      </c>
      <c r="D98" s="12" t="s">
        <v>916</v>
      </c>
      <c r="E98" s="12">
        <v>6</v>
      </c>
      <c r="F98" s="19">
        <f t="shared" si="4"/>
        <v>0</v>
      </c>
      <c r="G98" s="19">
        <f t="shared" si="5"/>
        <v>0</v>
      </c>
      <c r="H98" s="19">
        <f t="shared" si="6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>
        <f t="shared" si="7"/>
        <v>0</v>
      </c>
    </row>
    <row r="99" spans="1:29" s="79" customFormat="1" x14ac:dyDescent="0.35">
      <c r="A99" s="2">
        <v>3309</v>
      </c>
      <c r="B99" s="79" t="s">
        <v>443</v>
      </c>
      <c r="C99" s="79" t="s">
        <v>2</v>
      </c>
      <c r="D99" s="12" t="s">
        <v>917</v>
      </c>
      <c r="E99" s="12">
        <v>8</v>
      </c>
      <c r="F99" s="19">
        <f t="shared" si="4"/>
        <v>0</v>
      </c>
      <c r="G99" s="19">
        <f t="shared" si="5"/>
        <v>11</v>
      </c>
      <c r="H99" s="19">
        <f t="shared" si="6"/>
        <v>0</v>
      </c>
      <c r="I99" s="2"/>
      <c r="J99" s="2"/>
      <c r="K99" s="2"/>
      <c r="L99" s="2"/>
      <c r="M99" s="2"/>
      <c r="N99" s="2"/>
      <c r="O99" s="2"/>
      <c r="P99" s="2">
        <v>10</v>
      </c>
      <c r="Q99" s="2">
        <v>1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>
        <f t="shared" si="7"/>
        <v>11</v>
      </c>
    </row>
    <row r="100" spans="1:29" s="79" customFormat="1" x14ac:dyDescent="0.35">
      <c r="A100" s="2">
        <v>3314</v>
      </c>
      <c r="B100" s="79" t="s">
        <v>350</v>
      </c>
      <c r="C100" s="79" t="s">
        <v>2</v>
      </c>
      <c r="D100" s="12" t="s">
        <v>915</v>
      </c>
      <c r="E100" s="12">
        <v>8</v>
      </c>
      <c r="F100" s="19">
        <f t="shared" si="4"/>
        <v>0</v>
      </c>
      <c r="G100" s="19">
        <f t="shared" si="5"/>
        <v>0</v>
      </c>
      <c r="H100" s="19">
        <f t="shared" si="6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>
        <f t="shared" si="7"/>
        <v>0</v>
      </c>
    </row>
    <row r="101" spans="1:29" s="79" customFormat="1" x14ac:dyDescent="0.35">
      <c r="A101" s="2">
        <v>3356</v>
      </c>
      <c r="B101" s="79" t="s">
        <v>444</v>
      </c>
      <c r="C101" s="79" t="s">
        <v>2</v>
      </c>
      <c r="D101" s="12" t="s">
        <v>917</v>
      </c>
      <c r="E101" s="12">
        <v>6</v>
      </c>
      <c r="F101" s="19">
        <f t="shared" si="4"/>
        <v>0</v>
      </c>
      <c r="G101" s="19">
        <f t="shared" si="5"/>
        <v>0</v>
      </c>
      <c r="H101" s="19">
        <f t="shared" si="6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f t="shared" si="7"/>
        <v>0</v>
      </c>
    </row>
    <row r="102" spans="1:29" s="79" customFormat="1" x14ac:dyDescent="0.35">
      <c r="A102" s="2">
        <v>3368</v>
      </c>
      <c r="B102" s="79" t="s">
        <v>445</v>
      </c>
      <c r="C102" s="79" t="s">
        <v>2</v>
      </c>
      <c r="D102" s="12" t="s">
        <v>915</v>
      </c>
      <c r="E102" s="12">
        <v>2</v>
      </c>
      <c r="F102" s="19">
        <f t="shared" si="4"/>
        <v>0</v>
      </c>
      <c r="G102" s="19">
        <f t="shared" si="5"/>
        <v>0</v>
      </c>
      <c r="H102" s="19">
        <f t="shared" si="6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>
        <f t="shared" si="7"/>
        <v>0</v>
      </c>
    </row>
    <row r="103" spans="1:29" s="79" customFormat="1" x14ac:dyDescent="0.35">
      <c r="A103" s="2">
        <v>18251</v>
      </c>
      <c r="B103" s="79" t="s">
        <v>30</v>
      </c>
      <c r="C103" s="79" t="s">
        <v>2</v>
      </c>
      <c r="D103" s="12" t="s">
        <v>915</v>
      </c>
      <c r="E103" s="12">
        <v>8</v>
      </c>
      <c r="F103" s="19">
        <f t="shared" si="4"/>
        <v>79</v>
      </c>
      <c r="G103" s="19">
        <f t="shared" si="5"/>
        <v>0</v>
      </c>
      <c r="H103" s="19">
        <f t="shared" si="6"/>
        <v>0</v>
      </c>
      <c r="I103" s="2"/>
      <c r="J103" s="2"/>
      <c r="K103" s="2">
        <v>17</v>
      </c>
      <c r="L103" s="2">
        <v>35</v>
      </c>
      <c r="M103" s="2">
        <v>27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>
        <f t="shared" si="7"/>
        <v>79</v>
      </c>
    </row>
    <row r="104" spans="1:29" s="79" customFormat="1" x14ac:dyDescent="0.35">
      <c r="A104" s="2" t="s">
        <v>446</v>
      </c>
      <c r="B104" s="79" t="s">
        <v>447</v>
      </c>
      <c r="C104" s="79" t="s">
        <v>2</v>
      </c>
      <c r="D104" s="12" t="s">
        <v>915</v>
      </c>
      <c r="E104" s="12">
        <v>2</v>
      </c>
      <c r="F104" s="19">
        <f t="shared" si="4"/>
        <v>55</v>
      </c>
      <c r="G104" s="19">
        <f t="shared" si="5"/>
        <v>0</v>
      </c>
      <c r="H104" s="19">
        <f t="shared" si="6"/>
        <v>0</v>
      </c>
      <c r="I104" s="2">
        <v>35</v>
      </c>
      <c r="J104" s="2">
        <v>20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>
        <f t="shared" si="7"/>
        <v>55</v>
      </c>
    </row>
    <row r="105" spans="1:29" s="79" customFormat="1" x14ac:dyDescent="0.35">
      <c r="A105" s="2" t="s">
        <v>448</v>
      </c>
      <c r="B105" s="79" t="s">
        <v>449</v>
      </c>
      <c r="C105" s="79" t="s">
        <v>2</v>
      </c>
      <c r="D105" s="12" t="s">
        <v>915</v>
      </c>
      <c r="E105" s="12">
        <v>2</v>
      </c>
      <c r="F105" s="19">
        <f t="shared" si="4"/>
        <v>185</v>
      </c>
      <c r="G105" s="19">
        <f t="shared" si="5"/>
        <v>0</v>
      </c>
      <c r="H105" s="19">
        <f t="shared" si="6"/>
        <v>0</v>
      </c>
      <c r="I105" s="2">
        <v>55</v>
      </c>
      <c r="J105" s="2">
        <v>55</v>
      </c>
      <c r="K105" s="2">
        <v>55</v>
      </c>
      <c r="L105" s="2">
        <v>20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>
        <f t="shared" si="7"/>
        <v>185</v>
      </c>
    </row>
    <row r="106" spans="1:29" s="79" customFormat="1" x14ac:dyDescent="0.35">
      <c r="A106" s="2" t="s">
        <v>450</v>
      </c>
      <c r="B106" s="79" t="s">
        <v>451</v>
      </c>
      <c r="C106" s="79" t="s">
        <v>2</v>
      </c>
      <c r="D106" s="12" t="s">
        <v>915</v>
      </c>
      <c r="E106" s="12">
        <v>2</v>
      </c>
      <c r="F106" s="19">
        <f t="shared" si="4"/>
        <v>158</v>
      </c>
      <c r="G106" s="19">
        <f t="shared" si="5"/>
        <v>0</v>
      </c>
      <c r="H106" s="19">
        <f t="shared" si="6"/>
        <v>0</v>
      </c>
      <c r="I106" s="2"/>
      <c r="J106" s="2">
        <v>27</v>
      </c>
      <c r="K106" s="2">
        <v>55</v>
      </c>
      <c r="L106" s="2">
        <v>55</v>
      </c>
      <c r="M106" s="2">
        <v>21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>
        <f t="shared" si="7"/>
        <v>158</v>
      </c>
    </row>
    <row r="107" spans="1:29" s="79" customFormat="1" x14ac:dyDescent="0.35">
      <c r="A107" s="2" t="s">
        <v>452</v>
      </c>
      <c r="B107" s="79" t="s">
        <v>453</v>
      </c>
      <c r="C107" s="79" t="s">
        <v>2</v>
      </c>
      <c r="D107" s="12" t="s">
        <v>919</v>
      </c>
      <c r="E107" s="12">
        <v>6</v>
      </c>
      <c r="F107" s="19">
        <f t="shared" si="4"/>
        <v>0</v>
      </c>
      <c r="G107" s="19">
        <f t="shared" si="5"/>
        <v>0</v>
      </c>
      <c r="H107" s="19">
        <f t="shared" si="6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>
        <f t="shared" si="7"/>
        <v>0</v>
      </c>
    </row>
    <row r="108" spans="1:29" s="79" customFormat="1" x14ac:dyDescent="0.35">
      <c r="A108" s="2">
        <v>2492</v>
      </c>
      <c r="B108" s="79" t="s">
        <v>454</v>
      </c>
      <c r="C108" s="79" t="s">
        <v>2</v>
      </c>
      <c r="D108" s="12" t="s">
        <v>918</v>
      </c>
      <c r="E108" s="12">
        <v>9</v>
      </c>
      <c r="F108" s="19">
        <f t="shared" si="4"/>
        <v>0</v>
      </c>
      <c r="G108" s="19">
        <f t="shared" si="5"/>
        <v>0</v>
      </c>
      <c r="H108" s="19">
        <f t="shared" si="6"/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>
        <f t="shared" si="7"/>
        <v>0</v>
      </c>
    </row>
    <row r="109" spans="1:29" s="1" customFormat="1" x14ac:dyDescent="0.35">
      <c r="B109" s="24" t="s">
        <v>44</v>
      </c>
      <c r="C109" s="1" t="s">
        <v>2</v>
      </c>
      <c r="D109" s="22"/>
      <c r="E109" s="22"/>
      <c r="F109" s="19">
        <f t="shared" ref="F109:F144" si="8">SUM(I109:M109)</f>
        <v>1613</v>
      </c>
      <c r="G109" s="19">
        <f t="shared" ref="G109:G144" si="9">SUM(N109:R109)</f>
        <v>1595</v>
      </c>
      <c r="H109" s="19">
        <f t="shared" ref="H109:H144" si="10">SUM(S109:W109)</f>
        <v>715</v>
      </c>
      <c r="I109" s="19">
        <f t="shared" ref="I109:AC109" si="11">SUM(I6:I108)</f>
        <v>251</v>
      </c>
      <c r="J109" s="19">
        <f t="shared" si="11"/>
        <v>164</v>
      </c>
      <c r="K109" s="19">
        <f t="shared" si="11"/>
        <v>421</v>
      </c>
      <c r="L109" s="19">
        <f t="shared" si="11"/>
        <v>546</v>
      </c>
      <c r="M109" s="19">
        <f t="shared" si="11"/>
        <v>231</v>
      </c>
      <c r="N109" s="19">
        <f t="shared" si="11"/>
        <v>282</v>
      </c>
      <c r="O109" s="19">
        <f t="shared" si="11"/>
        <v>310</v>
      </c>
      <c r="P109" s="19">
        <f t="shared" si="11"/>
        <v>399</v>
      </c>
      <c r="Q109" s="19">
        <f t="shared" si="11"/>
        <v>387</v>
      </c>
      <c r="R109" s="19">
        <f t="shared" si="11"/>
        <v>217</v>
      </c>
      <c r="S109" s="19">
        <f t="shared" si="11"/>
        <v>152</v>
      </c>
      <c r="T109" s="19">
        <f t="shared" si="11"/>
        <v>110</v>
      </c>
      <c r="U109" s="19">
        <f t="shared" si="11"/>
        <v>185</v>
      </c>
      <c r="V109" s="19">
        <f t="shared" si="11"/>
        <v>157</v>
      </c>
      <c r="W109" s="19">
        <f t="shared" si="11"/>
        <v>111</v>
      </c>
      <c r="X109" s="19">
        <f t="shared" si="11"/>
        <v>110</v>
      </c>
      <c r="Y109" s="19">
        <f t="shared" si="11"/>
        <v>100</v>
      </c>
      <c r="Z109" s="19">
        <f t="shared" si="11"/>
        <v>0</v>
      </c>
      <c r="AA109" s="19">
        <f t="shared" si="11"/>
        <v>0</v>
      </c>
      <c r="AB109" s="19">
        <f t="shared" si="11"/>
        <v>0</v>
      </c>
      <c r="AC109" s="19">
        <f t="shared" si="11"/>
        <v>4133</v>
      </c>
    </row>
    <row r="110" spans="1:29" x14ac:dyDescent="0.35">
      <c r="A110" s="24"/>
      <c r="B110" s="24"/>
      <c r="F110" s="19"/>
      <c r="G110" s="19"/>
      <c r="H110" s="19"/>
    </row>
    <row r="111" spans="1:29" s="16" customFormat="1" ht="18.5" x14ac:dyDescent="0.35">
      <c r="A111" s="26" t="s">
        <v>61</v>
      </c>
      <c r="D111" s="12"/>
      <c r="E111" s="12"/>
      <c r="F111" s="19"/>
      <c r="G111" s="19"/>
      <c r="H111" s="19"/>
      <c r="I111" s="2" t="s">
        <v>65</v>
      </c>
      <c r="J111" s="2" t="s">
        <v>66</v>
      </c>
      <c r="K111" s="2" t="s">
        <v>68</v>
      </c>
      <c r="L111" s="2" t="s">
        <v>69</v>
      </c>
      <c r="M111" s="2" t="s">
        <v>70</v>
      </c>
      <c r="N111" s="2" t="s">
        <v>71</v>
      </c>
      <c r="O111" s="2" t="s">
        <v>72</v>
      </c>
      <c r="P111" s="2" t="s">
        <v>73</v>
      </c>
      <c r="Q111" s="2" t="s">
        <v>74</v>
      </c>
      <c r="R111" s="2" t="s">
        <v>75</v>
      </c>
      <c r="S111" s="2" t="s">
        <v>76</v>
      </c>
      <c r="T111" s="2" t="s">
        <v>77</v>
      </c>
      <c r="U111" s="2" t="s">
        <v>78</v>
      </c>
      <c r="V111" s="2" t="s">
        <v>79</v>
      </c>
      <c r="W111" s="2" t="s">
        <v>80</v>
      </c>
      <c r="X111" s="2"/>
      <c r="Y111" s="2"/>
      <c r="Z111" s="2"/>
      <c r="AA111" s="2"/>
      <c r="AB111" s="2"/>
      <c r="AC111" s="12" t="s">
        <v>44</v>
      </c>
    </row>
    <row r="112" spans="1:29" x14ac:dyDescent="0.35">
      <c r="A112" s="2">
        <v>1516</v>
      </c>
      <c r="B112" s="79" t="s">
        <v>455</v>
      </c>
      <c r="C112" t="s">
        <v>61</v>
      </c>
      <c r="D112" s="12" t="s">
        <v>918</v>
      </c>
      <c r="E112" s="12">
        <v>5</v>
      </c>
      <c r="F112" s="19">
        <f t="shared" si="8"/>
        <v>74</v>
      </c>
      <c r="G112" s="19">
        <f t="shared" si="9"/>
        <v>0</v>
      </c>
      <c r="H112" s="19">
        <f t="shared" si="10"/>
        <v>0</v>
      </c>
      <c r="K112" s="2">
        <v>17</v>
      </c>
      <c r="L112" s="2">
        <v>35</v>
      </c>
      <c r="M112" s="2">
        <v>22</v>
      </c>
      <c r="AC112" s="2">
        <f t="shared" ref="AC112:AC133" si="12">SUM(I112:W112)</f>
        <v>74</v>
      </c>
    </row>
    <row r="113" spans="1:29" x14ac:dyDescent="0.35">
      <c r="A113" s="2">
        <v>1535</v>
      </c>
      <c r="B113" s="79" t="s">
        <v>116</v>
      </c>
      <c r="C113" t="s">
        <v>61</v>
      </c>
      <c r="D113" s="12" t="s">
        <v>916</v>
      </c>
      <c r="E113" s="12">
        <v>7</v>
      </c>
      <c r="F113" s="19">
        <f t="shared" si="8"/>
        <v>0</v>
      </c>
      <c r="G113" s="19">
        <f t="shared" si="9"/>
        <v>0</v>
      </c>
      <c r="H113" s="19">
        <f t="shared" si="10"/>
        <v>0</v>
      </c>
      <c r="AC113" s="2">
        <f t="shared" si="12"/>
        <v>0</v>
      </c>
    </row>
    <row r="114" spans="1:29" x14ac:dyDescent="0.35">
      <c r="A114" s="2">
        <v>1607</v>
      </c>
      <c r="B114" s="79" t="s">
        <v>133</v>
      </c>
      <c r="C114" t="s">
        <v>61</v>
      </c>
      <c r="D114" s="12" t="s">
        <v>915</v>
      </c>
      <c r="E114" s="12">
        <v>8</v>
      </c>
      <c r="F114" s="19">
        <f t="shared" si="8"/>
        <v>0</v>
      </c>
      <c r="G114" s="19">
        <f t="shared" si="9"/>
        <v>0</v>
      </c>
      <c r="H114" s="19">
        <f t="shared" si="10"/>
        <v>4</v>
      </c>
      <c r="U114" s="2">
        <v>4</v>
      </c>
      <c r="AC114" s="2">
        <f t="shared" si="12"/>
        <v>4</v>
      </c>
    </row>
    <row r="115" spans="1:29" x14ac:dyDescent="0.35">
      <c r="A115" s="2">
        <v>1720</v>
      </c>
      <c r="B115" s="79" t="s">
        <v>165</v>
      </c>
      <c r="C115" t="s">
        <v>61</v>
      </c>
      <c r="D115" s="12" t="s">
        <v>918</v>
      </c>
      <c r="E115" s="12">
        <v>10</v>
      </c>
      <c r="F115" s="19">
        <f t="shared" si="8"/>
        <v>0</v>
      </c>
      <c r="G115" s="19">
        <f t="shared" si="9"/>
        <v>11</v>
      </c>
      <c r="H115" s="19">
        <f t="shared" si="10"/>
        <v>0</v>
      </c>
      <c r="P115" s="2">
        <v>11</v>
      </c>
      <c r="AC115" s="2">
        <f t="shared" si="12"/>
        <v>11</v>
      </c>
    </row>
    <row r="116" spans="1:29" x14ac:dyDescent="0.35">
      <c r="A116" s="2">
        <v>1737</v>
      </c>
      <c r="B116" s="79" t="s">
        <v>169</v>
      </c>
      <c r="C116" t="s">
        <v>61</v>
      </c>
      <c r="D116" s="12" t="s">
        <v>916</v>
      </c>
      <c r="E116" s="12">
        <v>7</v>
      </c>
      <c r="F116" s="19">
        <f t="shared" si="8"/>
        <v>10</v>
      </c>
      <c r="G116" s="19">
        <f t="shared" si="9"/>
        <v>0</v>
      </c>
      <c r="H116" s="19">
        <f t="shared" si="10"/>
        <v>0</v>
      </c>
      <c r="K116" s="2">
        <v>10</v>
      </c>
      <c r="AC116" s="2">
        <f t="shared" si="12"/>
        <v>10</v>
      </c>
    </row>
    <row r="117" spans="1:29" x14ac:dyDescent="0.35">
      <c r="A117" s="2">
        <v>1740</v>
      </c>
      <c r="B117" s="79" t="s">
        <v>170</v>
      </c>
      <c r="C117" t="s">
        <v>61</v>
      </c>
      <c r="D117" s="12" t="s">
        <v>916</v>
      </c>
      <c r="E117" s="12">
        <v>7</v>
      </c>
      <c r="F117" s="19">
        <f t="shared" si="8"/>
        <v>0</v>
      </c>
      <c r="G117" s="19">
        <f t="shared" si="9"/>
        <v>8</v>
      </c>
      <c r="H117" s="19">
        <f t="shared" si="10"/>
        <v>0</v>
      </c>
      <c r="O117" s="2">
        <v>8</v>
      </c>
      <c r="AC117" s="2">
        <f t="shared" si="12"/>
        <v>8</v>
      </c>
    </row>
    <row r="118" spans="1:29" x14ac:dyDescent="0.35">
      <c r="A118" s="2">
        <v>2160</v>
      </c>
      <c r="B118" s="79" t="s">
        <v>200</v>
      </c>
      <c r="C118" t="s">
        <v>61</v>
      </c>
      <c r="D118" s="12" t="s">
        <v>918</v>
      </c>
      <c r="E118" s="12">
        <v>10</v>
      </c>
      <c r="F118" s="19">
        <f t="shared" si="8"/>
        <v>0</v>
      </c>
      <c r="G118" s="19">
        <f t="shared" si="9"/>
        <v>0</v>
      </c>
      <c r="H118" s="19">
        <f t="shared" si="10"/>
        <v>0</v>
      </c>
      <c r="AC118" s="2">
        <f t="shared" si="12"/>
        <v>0</v>
      </c>
    </row>
    <row r="119" spans="1:29" x14ac:dyDescent="0.35">
      <c r="A119" s="2">
        <v>2163</v>
      </c>
      <c r="B119" s="79" t="s">
        <v>202</v>
      </c>
      <c r="C119" t="s">
        <v>61</v>
      </c>
      <c r="D119" s="12" t="s">
        <v>916</v>
      </c>
      <c r="E119" s="12">
        <v>7</v>
      </c>
      <c r="F119" s="19">
        <f t="shared" si="8"/>
        <v>9</v>
      </c>
      <c r="G119" s="19">
        <f t="shared" si="9"/>
        <v>0</v>
      </c>
      <c r="H119" s="19">
        <f t="shared" si="10"/>
        <v>0</v>
      </c>
      <c r="I119" s="2">
        <v>9</v>
      </c>
      <c r="AC119" s="2">
        <f t="shared" si="12"/>
        <v>9</v>
      </c>
    </row>
    <row r="120" spans="1:29" x14ac:dyDescent="0.35">
      <c r="A120" s="2">
        <v>2179</v>
      </c>
      <c r="B120" s="79" t="s">
        <v>207</v>
      </c>
      <c r="C120" t="s">
        <v>61</v>
      </c>
      <c r="D120" s="12" t="s">
        <v>918</v>
      </c>
      <c r="E120" s="12">
        <v>10</v>
      </c>
      <c r="F120" s="19">
        <f t="shared" si="8"/>
        <v>43</v>
      </c>
      <c r="G120" s="19">
        <f t="shared" si="9"/>
        <v>0</v>
      </c>
      <c r="H120" s="19">
        <f t="shared" si="10"/>
        <v>0</v>
      </c>
      <c r="K120" s="2">
        <v>10</v>
      </c>
      <c r="L120" s="2">
        <v>20</v>
      </c>
      <c r="M120" s="2">
        <v>13</v>
      </c>
      <c r="AC120" s="2">
        <f t="shared" si="12"/>
        <v>43</v>
      </c>
    </row>
    <row r="121" spans="1:29" x14ac:dyDescent="0.35">
      <c r="A121" s="2">
        <v>2180</v>
      </c>
      <c r="B121" s="79" t="s">
        <v>208</v>
      </c>
      <c r="C121" t="s">
        <v>61</v>
      </c>
      <c r="D121" s="12" t="s">
        <v>918</v>
      </c>
      <c r="E121" s="12">
        <v>10</v>
      </c>
      <c r="F121" s="19">
        <f t="shared" si="8"/>
        <v>0</v>
      </c>
      <c r="G121" s="19">
        <f t="shared" si="9"/>
        <v>0</v>
      </c>
      <c r="H121" s="19">
        <f t="shared" si="10"/>
        <v>0</v>
      </c>
      <c r="AC121" s="2">
        <f t="shared" si="12"/>
        <v>0</v>
      </c>
    </row>
    <row r="122" spans="1:29" s="79" customFormat="1" x14ac:dyDescent="0.35">
      <c r="A122" s="2">
        <v>2181</v>
      </c>
      <c r="B122" s="79" t="s">
        <v>209</v>
      </c>
      <c r="C122" s="79" t="s">
        <v>61</v>
      </c>
      <c r="D122" s="12" t="s">
        <v>918</v>
      </c>
      <c r="E122" s="12">
        <v>10</v>
      </c>
      <c r="F122" s="19">
        <f t="shared" si="8"/>
        <v>0</v>
      </c>
      <c r="G122" s="19">
        <f t="shared" si="9"/>
        <v>0</v>
      </c>
      <c r="H122" s="19">
        <f t="shared" si="10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>
        <f t="shared" si="12"/>
        <v>0</v>
      </c>
    </row>
    <row r="123" spans="1:29" s="79" customFormat="1" x14ac:dyDescent="0.35">
      <c r="A123" s="2">
        <v>2246</v>
      </c>
      <c r="B123" s="79" t="s">
        <v>218</v>
      </c>
      <c r="C123" s="79" t="s">
        <v>61</v>
      </c>
      <c r="D123" s="12" t="s">
        <v>916</v>
      </c>
      <c r="E123" s="12">
        <v>7</v>
      </c>
      <c r="F123" s="19">
        <f t="shared" si="8"/>
        <v>0</v>
      </c>
      <c r="G123" s="19">
        <f t="shared" si="9"/>
        <v>0</v>
      </c>
      <c r="H123" s="19">
        <f t="shared" si="10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>
        <f t="shared" si="12"/>
        <v>0</v>
      </c>
    </row>
    <row r="124" spans="1:29" s="79" customFormat="1" x14ac:dyDescent="0.35">
      <c r="A124" s="2">
        <v>2456</v>
      </c>
      <c r="B124" s="79" t="s">
        <v>225</v>
      </c>
      <c r="C124" s="79" t="s">
        <v>61</v>
      </c>
      <c r="D124" s="12" t="s">
        <v>915</v>
      </c>
      <c r="E124" s="12">
        <v>8</v>
      </c>
      <c r="F124" s="19">
        <f t="shared" si="8"/>
        <v>4</v>
      </c>
      <c r="G124" s="19">
        <f t="shared" si="9"/>
        <v>0</v>
      </c>
      <c r="H124" s="19">
        <f t="shared" si="10"/>
        <v>0</v>
      </c>
      <c r="I124" s="2"/>
      <c r="J124" s="2"/>
      <c r="K124" s="2">
        <v>4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>
        <f t="shared" si="12"/>
        <v>4</v>
      </c>
    </row>
    <row r="125" spans="1:29" s="79" customFormat="1" x14ac:dyDescent="0.35">
      <c r="A125" s="2">
        <v>2534</v>
      </c>
      <c r="B125" s="79" t="s">
        <v>241</v>
      </c>
      <c r="C125" s="79" t="s">
        <v>61</v>
      </c>
      <c r="D125" s="12" t="s">
        <v>915</v>
      </c>
      <c r="E125" s="12">
        <v>8</v>
      </c>
      <c r="F125" s="19">
        <f t="shared" si="8"/>
        <v>0</v>
      </c>
      <c r="G125" s="19">
        <f t="shared" si="9"/>
        <v>0</v>
      </c>
      <c r="H125" s="19">
        <f t="shared" si="10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>
        <f t="shared" si="12"/>
        <v>0</v>
      </c>
    </row>
    <row r="126" spans="1:29" s="79" customFormat="1" x14ac:dyDescent="0.35">
      <c r="A126" s="2">
        <v>2691</v>
      </c>
      <c r="B126" s="79" t="s">
        <v>282</v>
      </c>
      <c r="C126" s="79" t="s">
        <v>61</v>
      </c>
      <c r="D126" s="12" t="s">
        <v>916</v>
      </c>
      <c r="E126" s="12">
        <v>7</v>
      </c>
      <c r="F126" s="19">
        <f t="shared" si="8"/>
        <v>0</v>
      </c>
      <c r="G126" s="19">
        <f t="shared" si="9"/>
        <v>0</v>
      </c>
      <c r="H126" s="19">
        <f t="shared" si="10"/>
        <v>15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10</v>
      </c>
      <c r="U126" s="2">
        <v>5</v>
      </c>
      <c r="V126" s="2"/>
      <c r="W126" s="2"/>
      <c r="X126" s="2"/>
      <c r="Y126" s="2"/>
      <c r="Z126" s="2"/>
      <c r="AA126" s="2"/>
      <c r="AB126" s="2"/>
      <c r="AC126" s="2">
        <f t="shared" si="12"/>
        <v>15</v>
      </c>
    </row>
    <row r="127" spans="1:29" s="79" customFormat="1" x14ac:dyDescent="0.35">
      <c r="A127" s="2">
        <v>2699</v>
      </c>
      <c r="B127" s="79" t="s">
        <v>286</v>
      </c>
      <c r="C127" s="79" t="s">
        <v>61</v>
      </c>
      <c r="D127" s="12" t="s">
        <v>916</v>
      </c>
      <c r="E127" s="12">
        <v>7</v>
      </c>
      <c r="F127" s="19">
        <f t="shared" si="8"/>
        <v>0</v>
      </c>
      <c r="G127" s="19">
        <f t="shared" si="9"/>
        <v>0</v>
      </c>
      <c r="H127" s="19">
        <f t="shared" si="10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>
        <f t="shared" si="12"/>
        <v>0</v>
      </c>
    </row>
    <row r="128" spans="1:29" s="79" customFormat="1" x14ac:dyDescent="0.35">
      <c r="A128" s="2">
        <v>2700</v>
      </c>
      <c r="B128" s="79" t="s">
        <v>287</v>
      </c>
      <c r="C128" s="79" t="s">
        <v>61</v>
      </c>
      <c r="D128" s="12" t="s">
        <v>915</v>
      </c>
      <c r="E128" s="12">
        <v>8</v>
      </c>
      <c r="F128" s="19">
        <f t="shared" si="8"/>
        <v>18</v>
      </c>
      <c r="G128" s="19">
        <f t="shared" si="9"/>
        <v>0</v>
      </c>
      <c r="H128" s="19">
        <f t="shared" si="10"/>
        <v>0</v>
      </c>
      <c r="I128" s="2"/>
      <c r="J128" s="2"/>
      <c r="K128" s="2">
        <v>18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>
        <f t="shared" si="12"/>
        <v>18</v>
      </c>
    </row>
    <row r="129" spans="1:29" s="79" customFormat="1" x14ac:dyDescent="0.35">
      <c r="A129" s="2">
        <v>2711</v>
      </c>
      <c r="B129" s="79" t="s">
        <v>293</v>
      </c>
      <c r="C129" s="79" t="s">
        <v>61</v>
      </c>
      <c r="D129" s="12" t="s">
        <v>918</v>
      </c>
      <c r="E129" s="12">
        <v>10</v>
      </c>
      <c r="F129" s="19">
        <f t="shared" si="8"/>
        <v>2</v>
      </c>
      <c r="G129" s="19">
        <f t="shared" si="9"/>
        <v>0</v>
      </c>
      <c r="H129" s="19">
        <f t="shared" si="10"/>
        <v>0</v>
      </c>
      <c r="I129" s="2">
        <v>2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>
        <f t="shared" si="12"/>
        <v>2</v>
      </c>
    </row>
    <row r="130" spans="1:29" s="79" customFormat="1" x14ac:dyDescent="0.35">
      <c r="A130" s="2">
        <v>2879</v>
      </c>
      <c r="B130" s="79" t="s">
        <v>301</v>
      </c>
      <c r="C130" s="79" t="s">
        <v>61</v>
      </c>
      <c r="D130" s="12" t="s">
        <v>918</v>
      </c>
      <c r="E130" s="12">
        <v>10</v>
      </c>
      <c r="F130" s="19">
        <v>7</v>
      </c>
      <c r="G130" s="19">
        <f t="shared" si="9"/>
        <v>0</v>
      </c>
      <c r="H130" s="19">
        <f t="shared" si="10"/>
        <v>0</v>
      </c>
      <c r="I130" s="2">
        <v>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>
        <f t="shared" si="12"/>
        <v>7</v>
      </c>
    </row>
    <row r="131" spans="1:29" x14ac:dyDescent="0.35">
      <c r="A131" s="2">
        <v>3149</v>
      </c>
      <c r="B131" s="79" t="s">
        <v>356</v>
      </c>
      <c r="C131" t="s">
        <v>61</v>
      </c>
      <c r="D131" s="12" t="s">
        <v>916</v>
      </c>
      <c r="E131" s="12">
        <v>7</v>
      </c>
      <c r="F131" s="19">
        <f t="shared" si="8"/>
        <v>9</v>
      </c>
      <c r="G131" s="19">
        <f t="shared" si="9"/>
        <v>0</v>
      </c>
      <c r="H131" s="19">
        <f t="shared" si="10"/>
        <v>0</v>
      </c>
      <c r="J131" s="2">
        <v>9</v>
      </c>
      <c r="AC131" s="2">
        <f t="shared" si="12"/>
        <v>9</v>
      </c>
    </row>
    <row r="132" spans="1:29" x14ac:dyDescent="0.35">
      <c r="A132" s="2">
        <v>3201</v>
      </c>
      <c r="B132" s="79" t="s">
        <v>456</v>
      </c>
      <c r="C132" t="s">
        <v>61</v>
      </c>
      <c r="D132" s="12" t="s">
        <v>916</v>
      </c>
      <c r="E132" s="12">
        <v>7</v>
      </c>
      <c r="F132" s="19">
        <f t="shared" si="8"/>
        <v>2</v>
      </c>
      <c r="G132" s="19">
        <f t="shared" si="9"/>
        <v>0</v>
      </c>
      <c r="H132" s="19">
        <f t="shared" si="10"/>
        <v>0</v>
      </c>
      <c r="J132" s="2">
        <v>2</v>
      </c>
      <c r="AC132" s="2">
        <f t="shared" si="12"/>
        <v>2</v>
      </c>
    </row>
    <row r="133" spans="1:29" x14ac:dyDescent="0.35">
      <c r="A133" s="2">
        <v>3249</v>
      </c>
      <c r="B133" s="79" t="s">
        <v>459</v>
      </c>
      <c r="C133" t="s">
        <v>61</v>
      </c>
      <c r="D133" s="12" t="s">
        <v>918</v>
      </c>
      <c r="E133" s="12">
        <v>10</v>
      </c>
      <c r="F133" s="19">
        <f t="shared" si="8"/>
        <v>5</v>
      </c>
      <c r="G133" s="19">
        <f t="shared" si="9"/>
        <v>0</v>
      </c>
      <c r="H133" s="19">
        <f t="shared" si="10"/>
        <v>0</v>
      </c>
      <c r="J133" s="2">
        <v>5</v>
      </c>
      <c r="AC133" s="2">
        <f t="shared" si="12"/>
        <v>5</v>
      </c>
    </row>
    <row r="134" spans="1:29" s="1" customFormat="1" x14ac:dyDescent="0.35">
      <c r="A134" s="19"/>
      <c r="B134" s="24" t="s">
        <v>44</v>
      </c>
      <c r="C134" s="1" t="s">
        <v>61</v>
      </c>
      <c r="D134" s="22"/>
      <c r="E134" s="22"/>
      <c r="F134" s="19">
        <f t="shared" si="8"/>
        <v>183</v>
      </c>
      <c r="G134" s="19">
        <f t="shared" si="9"/>
        <v>19</v>
      </c>
      <c r="H134" s="19">
        <f t="shared" si="10"/>
        <v>19</v>
      </c>
      <c r="I134" s="19">
        <f t="shared" ref="I134:AC134" si="13">SUM(I112:I133)</f>
        <v>18</v>
      </c>
      <c r="J134" s="19">
        <f t="shared" si="13"/>
        <v>16</v>
      </c>
      <c r="K134" s="19">
        <f t="shared" si="13"/>
        <v>59</v>
      </c>
      <c r="L134" s="19">
        <f t="shared" si="13"/>
        <v>55</v>
      </c>
      <c r="M134" s="19">
        <f t="shared" si="13"/>
        <v>35</v>
      </c>
      <c r="N134" s="19">
        <f t="shared" si="13"/>
        <v>0</v>
      </c>
      <c r="O134" s="19">
        <f t="shared" si="13"/>
        <v>8</v>
      </c>
      <c r="P134" s="19">
        <f t="shared" si="13"/>
        <v>11</v>
      </c>
      <c r="Q134" s="19">
        <f t="shared" si="13"/>
        <v>0</v>
      </c>
      <c r="R134" s="19">
        <f t="shared" si="13"/>
        <v>0</v>
      </c>
      <c r="S134" s="19">
        <f t="shared" si="13"/>
        <v>0</v>
      </c>
      <c r="T134" s="19">
        <f t="shared" si="13"/>
        <v>10</v>
      </c>
      <c r="U134" s="19">
        <f t="shared" si="13"/>
        <v>9</v>
      </c>
      <c r="V134" s="19">
        <f t="shared" si="13"/>
        <v>0</v>
      </c>
      <c r="W134" s="19">
        <f t="shared" si="13"/>
        <v>0</v>
      </c>
      <c r="X134" s="19"/>
      <c r="Y134" s="19"/>
      <c r="Z134" s="19"/>
      <c r="AA134" s="19"/>
      <c r="AB134" s="19"/>
      <c r="AC134" s="19">
        <f t="shared" si="13"/>
        <v>221</v>
      </c>
    </row>
    <row r="135" spans="1:29" x14ac:dyDescent="0.35">
      <c r="A135" s="2"/>
      <c r="B135" s="79"/>
      <c r="F135" s="19"/>
      <c r="G135" s="19"/>
      <c r="H135" s="19"/>
    </row>
    <row r="136" spans="1:29" s="16" customFormat="1" ht="18.5" x14ac:dyDescent="0.35">
      <c r="A136" s="26" t="s">
        <v>4</v>
      </c>
      <c r="D136" s="12"/>
      <c r="E136" s="12"/>
      <c r="F136" s="19"/>
      <c r="G136" s="19"/>
      <c r="H136" s="19"/>
      <c r="I136" s="2" t="s">
        <v>65</v>
      </c>
      <c r="J136" s="2" t="s">
        <v>66</v>
      </c>
      <c r="K136" s="2" t="s">
        <v>68</v>
      </c>
      <c r="L136" s="2" t="s">
        <v>69</v>
      </c>
      <c r="M136" s="2" t="s">
        <v>70</v>
      </c>
      <c r="N136" s="2" t="s">
        <v>71</v>
      </c>
      <c r="O136" s="2" t="s">
        <v>72</v>
      </c>
      <c r="P136" s="2" t="s">
        <v>73</v>
      </c>
      <c r="Q136" s="2" t="s">
        <v>74</v>
      </c>
      <c r="R136" s="2" t="s">
        <v>75</v>
      </c>
      <c r="S136" s="2" t="s">
        <v>76</v>
      </c>
      <c r="T136" s="2" t="s">
        <v>77</v>
      </c>
      <c r="U136" s="2" t="s">
        <v>78</v>
      </c>
      <c r="V136" s="2" t="s">
        <v>79</v>
      </c>
      <c r="W136" s="2" t="s">
        <v>80</v>
      </c>
      <c r="X136" s="2"/>
      <c r="Y136" s="2"/>
      <c r="Z136" s="2"/>
      <c r="AA136" s="2"/>
      <c r="AB136" s="2"/>
      <c r="AC136" s="12" t="s">
        <v>44</v>
      </c>
    </row>
    <row r="137" spans="1:29" x14ac:dyDescent="0.35">
      <c r="A137" s="2">
        <v>1058</v>
      </c>
      <c r="B137" s="79" t="s">
        <v>93</v>
      </c>
      <c r="C137" t="s">
        <v>4</v>
      </c>
      <c r="D137" s="12" t="s">
        <v>918</v>
      </c>
      <c r="E137" s="12">
        <v>10</v>
      </c>
      <c r="F137" s="19">
        <f t="shared" si="8"/>
        <v>1</v>
      </c>
      <c r="G137" s="19">
        <f t="shared" si="9"/>
        <v>0</v>
      </c>
      <c r="H137" s="19">
        <f t="shared" si="10"/>
        <v>0</v>
      </c>
      <c r="J137" s="2">
        <v>1</v>
      </c>
      <c r="AC137" s="2">
        <f t="shared" ref="AC137:AC173" si="14">SUM(I137:W137)</f>
        <v>1</v>
      </c>
    </row>
    <row r="138" spans="1:29" x14ac:dyDescent="0.35">
      <c r="A138" s="2">
        <v>1503</v>
      </c>
      <c r="B138" s="79" t="s">
        <v>100</v>
      </c>
      <c r="C138" t="s">
        <v>4</v>
      </c>
      <c r="D138" s="12" t="s">
        <v>916</v>
      </c>
      <c r="E138" s="12">
        <v>7</v>
      </c>
      <c r="F138" s="19">
        <f t="shared" si="8"/>
        <v>0</v>
      </c>
      <c r="G138" s="19">
        <f t="shared" si="9"/>
        <v>0</v>
      </c>
      <c r="H138" s="19">
        <f t="shared" si="10"/>
        <v>0</v>
      </c>
      <c r="AC138" s="2">
        <f t="shared" si="14"/>
        <v>0</v>
      </c>
    </row>
    <row r="139" spans="1:29" x14ac:dyDescent="0.35">
      <c r="A139" s="2">
        <v>1504</v>
      </c>
      <c r="B139" s="79" t="s">
        <v>101</v>
      </c>
      <c r="C139" t="s">
        <v>4</v>
      </c>
      <c r="D139" s="12" t="s">
        <v>918</v>
      </c>
      <c r="E139" s="12">
        <v>10</v>
      </c>
      <c r="F139" s="19">
        <f t="shared" si="8"/>
        <v>0</v>
      </c>
      <c r="G139" s="19">
        <f t="shared" si="9"/>
        <v>0</v>
      </c>
      <c r="H139" s="19">
        <f t="shared" si="10"/>
        <v>0</v>
      </c>
      <c r="AC139" s="2">
        <f t="shared" si="14"/>
        <v>0</v>
      </c>
    </row>
    <row r="140" spans="1:29" x14ac:dyDescent="0.35">
      <c r="A140" s="2">
        <v>1505</v>
      </c>
      <c r="B140" s="79" t="s">
        <v>102</v>
      </c>
      <c r="C140" t="s">
        <v>4</v>
      </c>
      <c r="D140" s="12" t="s">
        <v>916</v>
      </c>
      <c r="E140" s="12">
        <v>7</v>
      </c>
      <c r="F140" s="19">
        <f t="shared" si="8"/>
        <v>0</v>
      </c>
      <c r="G140" s="19">
        <f t="shared" si="9"/>
        <v>0</v>
      </c>
      <c r="H140" s="19">
        <f t="shared" si="10"/>
        <v>0</v>
      </c>
      <c r="AC140" s="2">
        <f t="shared" si="14"/>
        <v>0</v>
      </c>
    </row>
    <row r="141" spans="1:29" x14ac:dyDescent="0.35">
      <c r="A141" s="2">
        <v>1508</v>
      </c>
      <c r="B141" s="79" t="s">
        <v>104</v>
      </c>
      <c r="C141" t="s">
        <v>4</v>
      </c>
      <c r="D141" s="12" t="s">
        <v>916</v>
      </c>
      <c r="E141" s="12">
        <v>7</v>
      </c>
      <c r="F141" s="19">
        <f t="shared" si="8"/>
        <v>0</v>
      </c>
      <c r="G141" s="19">
        <f t="shared" si="9"/>
        <v>0</v>
      </c>
      <c r="H141" s="19">
        <f t="shared" si="10"/>
        <v>2</v>
      </c>
      <c r="T141" s="2">
        <v>2</v>
      </c>
      <c r="AC141" s="2">
        <f t="shared" si="14"/>
        <v>2</v>
      </c>
    </row>
    <row r="142" spans="1:29" x14ac:dyDescent="0.35">
      <c r="A142" s="2">
        <v>1513</v>
      </c>
      <c r="B142" s="79" t="s">
        <v>106</v>
      </c>
      <c r="C142" t="s">
        <v>4</v>
      </c>
      <c r="D142" s="12" t="s">
        <v>916</v>
      </c>
      <c r="E142" s="12">
        <v>7</v>
      </c>
      <c r="F142" s="19">
        <f t="shared" si="8"/>
        <v>5</v>
      </c>
      <c r="G142" s="19">
        <f t="shared" si="9"/>
        <v>0</v>
      </c>
      <c r="H142" s="19">
        <f t="shared" si="10"/>
        <v>0</v>
      </c>
      <c r="K142" s="2">
        <v>5</v>
      </c>
      <c r="AC142" s="2">
        <f t="shared" si="14"/>
        <v>5</v>
      </c>
    </row>
    <row r="143" spans="1:29" x14ac:dyDescent="0.35">
      <c r="A143" s="2">
        <v>1514</v>
      </c>
      <c r="B143" s="79" t="s">
        <v>460</v>
      </c>
      <c r="C143" t="s">
        <v>4</v>
      </c>
      <c r="D143" s="12" t="s">
        <v>916</v>
      </c>
      <c r="E143" s="12">
        <v>7</v>
      </c>
      <c r="F143" s="19">
        <f t="shared" si="8"/>
        <v>0</v>
      </c>
      <c r="G143" s="19">
        <f t="shared" si="9"/>
        <v>0</v>
      </c>
      <c r="H143" s="19">
        <f t="shared" si="10"/>
        <v>0</v>
      </c>
      <c r="AC143" s="2">
        <f t="shared" si="14"/>
        <v>0</v>
      </c>
    </row>
    <row r="144" spans="1:29" x14ac:dyDescent="0.35">
      <c r="A144" s="2">
        <v>1519</v>
      </c>
      <c r="B144" s="79" t="s">
        <v>108</v>
      </c>
      <c r="C144" t="s">
        <v>4</v>
      </c>
      <c r="D144" s="12" t="s">
        <v>916</v>
      </c>
      <c r="E144" s="12">
        <v>7</v>
      </c>
      <c r="F144" s="19">
        <f t="shared" si="8"/>
        <v>0</v>
      </c>
      <c r="G144" s="19">
        <f t="shared" si="9"/>
        <v>0</v>
      </c>
      <c r="H144" s="19">
        <f t="shared" si="10"/>
        <v>7</v>
      </c>
      <c r="T144" s="2">
        <v>7</v>
      </c>
      <c r="AC144" s="2">
        <f t="shared" si="14"/>
        <v>7</v>
      </c>
    </row>
    <row r="145" spans="1:29" x14ac:dyDescent="0.35">
      <c r="A145" s="2">
        <v>1522</v>
      </c>
      <c r="B145" s="79" t="s">
        <v>110</v>
      </c>
      <c r="C145" t="s">
        <v>4</v>
      </c>
      <c r="D145" s="12" t="s">
        <v>916</v>
      </c>
      <c r="E145" s="12">
        <v>7</v>
      </c>
      <c r="F145" s="19">
        <f t="shared" ref="F145:F214" si="15">SUM(I145:M145)</f>
        <v>0</v>
      </c>
      <c r="G145" s="19">
        <f t="shared" ref="G145:G214" si="16">SUM(N145:R145)</f>
        <v>0</v>
      </c>
      <c r="H145" s="19">
        <f t="shared" ref="H145:H214" si="17">SUM(S145:W145)</f>
        <v>0</v>
      </c>
      <c r="AC145" s="2">
        <f t="shared" si="14"/>
        <v>0</v>
      </c>
    </row>
    <row r="146" spans="1:29" x14ac:dyDescent="0.35">
      <c r="A146" s="2">
        <v>1527</v>
      </c>
      <c r="B146" s="79" t="s">
        <v>111</v>
      </c>
      <c r="C146" t="s">
        <v>4</v>
      </c>
      <c r="D146" s="12" t="s">
        <v>918</v>
      </c>
      <c r="E146" s="12">
        <v>10</v>
      </c>
      <c r="F146" s="19">
        <f t="shared" si="15"/>
        <v>0</v>
      </c>
      <c r="G146" s="19">
        <f t="shared" si="16"/>
        <v>0</v>
      </c>
      <c r="H146" s="19">
        <f t="shared" si="17"/>
        <v>0</v>
      </c>
      <c r="AC146" s="2">
        <f t="shared" si="14"/>
        <v>0</v>
      </c>
    </row>
    <row r="147" spans="1:29" x14ac:dyDescent="0.35">
      <c r="A147" s="2">
        <v>1528</v>
      </c>
      <c r="B147" s="79" t="s">
        <v>112</v>
      </c>
      <c r="C147" t="s">
        <v>4</v>
      </c>
      <c r="D147" s="12" t="s">
        <v>918</v>
      </c>
      <c r="E147" s="12">
        <v>10</v>
      </c>
      <c r="F147" s="19">
        <f t="shared" si="15"/>
        <v>0</v>
      </c>
      <c r="G147" s="19">
        <f t="shared" si="16"/>
        <v>0</v>
      </c>
      <c r="H147" s="19">
        <f t="shared" si="17"/>
        <v>0</v>
      </c>
      <c r="AC147" s="2">
        <f t="shared" si="14"/>
        <v>0</v>
      </c>
    </row>
    <row r="148" spans="1:29" x14ac:dyDescent="0.35">
      <c r="A148" s="2">
        <v>1531</v>
      </c>
      <c r="B148" s="79" t="s">
        <v>113</v>
      </c>
      <c r="C148" t="s">
        <v>4</v>
      </c>
      <c r="D148" s="12" t="s">
        <v>918</v>
      </c>
      <c r="E148" s="12">
        <v>10</v>
      </c>
      <c r="F148" s="19">
        <f t="shared" si="15"/>
        <v>0</v>
      </c>
      <c r="G148" s="19">
        <f t="shared" si="16"/>
        <v>0</v>
      </c>
      <c r="H148" s="19">
        <f t="shared" si="17"/>
        <v>0</v>
      </c>
      <c r="AC148" s="2">
        <f t="shared" si="14"/>
        <v>0</v>
      </c>
    </row>
    <row r="149" spans="1:29" x14ac:dyDescent="0.35">
      <c r="A149" s="2">
        <v>1534</v>
      </c>
      <c r="B149" s="79" t="s">
        <v>115</v>
      </c>
      <c r="C149" t="s">
        <v>4</v>
      </c>
      <c r="D149" s="12" t="s">
        <v>915</v>
      </c>
      <c r="E149" s="12">
        <v>8</v>
      </c>
      <c r="F149" s="19">
        <f t="shared" si="15"/>
        <v>0</v>
      </c>
      <c r="G149" s="19">
        <f t="shared" si="16"/>
        <v>0</v>
      </c>
      <c r="H149" s="19">
        <f t="shared" si="17"/>
        <v>0</v>
      </c>
      <c r="AC149" s="2">
        <f t="shared" si="14"/>
        <v>0</v>
      </c>
    </row>
    <row r="150" spans="1:29" x14ac:dyDescent="0.35">
      <c r="A150" s="2">
        <v>1542</v>
      </c>
      <c r="B150" s="79" t="s">
        <v>118</v>
      </c>
      <c r="C150" t="s">
        <v>4</v>
      </c>
      <c r="D150" s="12" t="s">
        <v>916</v>
      </c>
      <c r="E150" s="12">
        <v>7</v>
      </c>
      <c r="F150" s="19">
        <f t="shared" si="15"/>
        <v>0</v>
      </c>
      <c r="G150" s="19">
        <f t="shared" si="16"/>
        <v>0</v>
      </c>
      <c r="H150" s="19">
        <f t="shared" si="17"/>
        <v>0</v>
      </c>
      <c r="AC150" s="2">
        <f t="shared" si="14"/>
        <v>0</v>
      </c>
    </row>
    <row r="151" spans="1:29" x14ac:dyDescent="0.35">
      <c r="A151" s="2">
        <v>1545</v>
      </c>
      <c r="B151" s="79" t="s">
        <v>121</v>
      </c>
      <c r="C151" t="s">
        <v>4</v>
      </c>
      <c r="D151" s="12" t="s">
        <v>918</v>
      </c>
      <c r="E151" s="12">
        <v>10</v>
      </c>
      <c r="F151" s="19">
        <f t="shared" si="15"/>
        <v>0</v>
      </c>
      <c r="G151" s="19">
        <f t="shared" si="16"/>
        <v>0</v>
      </c>
      <c r="H151" s="19">
        <f t="shared" si="17"/>
        <v>0</v>
      </c>
      <c r="AC151" s="2">
        <f t="shared" si="14"/>
        <v>0</v>
      </c>
    </row>
    <row r="152" spans="1:29" x14ac:dyDescent="0.35">
      <c r="A152" s="2">
        <v>1554</v>
      </c>
      <c r="B152" s="79" t="s">
        <v>123</v>
      </c>
      <c r="C152" t="s">
        <v>4</v>
      </c>
      <c r="D152" s="12" t="s">
        <v>916</v>
      </c>
      <c r="E152" s="12">
        <v>7</v>
      </c>
      <c r="F152" s="19">
        <f t="shared" si="15"/>
        <v>0</v>
      </c>
      <c r="G152" s="19">
        <f t="shared" si="16"/>
        <v>0</v>
      </c>
      <c r="H152" s="19">
        <f t="shared" si="17"/>
        <v>0</v>
      </c>
      <c r="AC152" s="2">
        <f t="shared" si="14"/>
        <v>0</v>
      </c>
    </row>
    <row r="153" spans="1:29" x14ac:dyDescent="0.35">
      <c r="A153" s="2">
        <v>1560</v>
      </c>
      <c r="B153" s="79" t="s">
        <v>124</v>
      </c>
      <c r="C153" t="s">
        <v>4</v>
      </c>
      <c r="D153" s="12" t="s">
        <v>918</v>
      </c>
      <c r="E153" s="12">
        <v>10</v>
      </c>
      <c r="F153" s="19">
        <v>0</v>
      </c>
      <c r="G153" s="19">
        <f t="shared" si="16"/>
        <v>0</v>
      </c>
      <c r="H153" s="19">
        <f t="shared" si="17"/>
        <v>0</v>
      </c>
      <c r="AC153" s="2">
        <f t="shared" si="14"/>
        <v>0</v>
      </c>
    </row>
    <row r="154" spans="1:29" x14ac:dyDescent="0.35">
      <c r="A154" s="2">
        <v>1565</v>
      </c>
      <c r="B154" s="79" t="s">
        <v>126</v>
      </c>
      <c r="C154" t="s">
        <v>4</v>
      </c>
      <c r="D154" s="12" t="s">
        <v>918</v>
      </c>
      <c r="E154" s="12">
        <v>10</v>
      </c>
      <c r="F154" s="19">
        <f t="shared" si="15"/>
        <v>0</v>
      </c>
      <c r="G154" s="19">
        <f t="shared" si="16"/>
        <v>0</v>
      </c>
      <c r="H154" s="19">
        <f t="shared" si="17"/>
        <v>0</v>
      </c>
      <c r="AC154" s="2">
        <f t="shared" si="14"/>
        <v>0</v>
      </c>
    </row>
    <row r="155" spans="1:29" x14ac:dyDescent="0.35">
      <c r="A155" s="2">
        <v>1567</v>
      </c>
      <c r="B155" s="79" t="s">
        <v>127</v>
      </c>
      <c r="C155" t="s">
        <v>4</v>
      </c>
      <c r="D155" s="12" t="s">
        <v>916</v>
      </c>
      <c r="E155" s="12">
        <v>7</v>
      </c>
      <c r="F155" s="19">
        <f t="shared" si="15"/>
        <v>0</v>
      </c>
      <c r="G155" s="19">
        <f t="shared" si="16"/>
        <v>0</v>
      </c>
      <c r="H155" s="19">
        <f t="shared" si="17"/>
        <v>0</v>
      </c>
      <c r="AC155" s="2">
        <f t="shared" si="14"/>
        <v>0</v>
      </c>
    </row>
    <row r="156" spans="1:29" x14ac:dyDescent="0.35">
      <c r="A156" s="2">
        <v>1568</v>
      </c>
      <c r="B156" s="79" t="s">
        <v>128</v>
      </c>
      <c r="C156" t="s">
        <v>4</v>
      </c>
      <c r="D156" s="12" t="s">
        <v>916</v>
      </c>
      <c r="E156" s="12">
        <v>7</v>
      </c>
      <c r="F156" s="19">
        <f t="shared" si="15"/>
        <v>0</v>
      </c>
      <c r="G156" s="19">
        <f t="shared" si="16"/>
        <v>0</v>
      </c>
      <c r="H156" s="19">
        <f t="shared" si="17"/>
        <v>0</v>
      </c>
      <c r="AC156" s="2">
        <f t="shared" si="14"/>
        <v>0</v>
      </c>
    </row>
    <row r="157" spans="1:29" x14ac:dyDescent="0.35">
      <c r="A157" s="2">
        <v>1588</v>
      </c>
      <c r="B157" s="79" t="s">
        <v>461</v>
      </c>
      <c r="C157" t="s">
        <v>4</v>
      </c>
      <c r="D157" s="12" t="s">
        <v>916</v>
      </c>
      <c r="E157" s="12">
        <v>7</v>
      </c>
      <c r="F157" s="19">
        <f t="shared" si="15"/>
        <v>0</v>
      </c>
      <c r="G157" s="19">
        <f t="shared" si="16"/>
        <v>1</v>
      </c>
      <c r="H157" s="19">
        <f t="shared" si="17"/>
        <v>0</v>
      </c>
      <c r="P157" s="2">
        <v>1</v>
      </c>
      <c r="AC157" s="2">
        <f t="shared" si="14"/>
        <v>1</v>
      </c>
    </row>
    <row r="158" spans="1:29" x14ac:dyDescent="0.35">
      <c r="A158" s="2">
        <v>1611</v>
      </c>
      <c r="B158" s="79" t="s">
        <v>135</v>
      </c>
      <c r="C158" t="s">
        <v>4</v>
      </c>
      <c r="D158" s="12" t="s">
        <v>918</v>
      </c>
      <c r="E158" s="12">
        <v>9</v>
      </c>
      <c r="F158" s="19">
        <f t="shared" si="15"/>
        <v>0</v>
      </c>
      <c r="G158" s="19">
        <f t="shared" si="16"/>
        <v>0</v>
      </c>
      <c r="H158" s="19">
        <f t="shared" si="17"/>
        <v>0</v>
      </c>
      <c r="AC158" s="2">
        <f t="shared" si="14"/>
        <v>0</v>
      </c>
    </row>
    <row r="159" spans="1:29" x14ac:dyDescent="0.35">
      <c r="A159" s="2">
        <v>1612</v>
      </c>
      <c r="B159" s="79" t="s">
        <v>136</v>
      </c>
      <c r="C159" t="s">
        <v>4</v>
      </c>
      <c r="D159" s="12" t="s">
        <v>918</v>
      </c>
      <c r="E159" s="12">
        <v>10</v>
      </c>
      <c r="F159" s="19">
        <f t="shared" si="15"/>
        <v>0</v>
      </c>
      <c r="G159" s="19">
        <f t="shared" si="16"/>
        <v>0</v>
      </c>
      <c r="H159" s="19">
        <f t="shared" si="17"/>
        <v>0</v>
      </c>
      <c r="AC159" s="2">
        <f t="shared" si="14"/>
        <v>0</v>
      </c>
    </row>
    <row r="160" spans="1:29" x14ac:dyDescent="0.35">
      <c r="A160" s="2">
        <v>1613</v>
      </c>
      <c r="B160" s="79" t="s">
        <v>137</v>
      </c>
      <c r="C160" t="s">
        <v>4</v>
      </c>
      <c r="D160" s="12" t="s">
        <v>918</v>
      </c>
      <c r="E160" s="12">
        <v>9</v>
      </c>
      <c r="F160" s="19">
        <f t="shared" si="15"/>
        <v>0</v>
      </c>
      <c r="G160" s="19">
        <f t="shared" si="16"/>
        <v>4</v>
      </c>
      <c r="H160" s="19">
        <f t="shared" si="17"/>
        <v>0</v>
      </c>
      <c r="N160" s="2">
        <v>4</v>
      </c>
      <c r="AC160" s="2">
        <f t="shared" si="14"/>
        <v>4</v>
      </c>
    </row>
    <row r="161" spans="1:29" x14ac:dyDescent="0.35">
      <c r="A161" s="2">
        <v>1618</v>
      </c>
      <c r="B161" s="79" t="s">
        <v>462</v>
      </c>
      <c r="C161" t="s">
        <v>4</v>
      </c>
      <c r="D161" s="12" t="s">
        <v>918</v>
      </c>
      <c r="E161" s="12">
        <v>10</v>
      </c>
      <c r="F161" s="19">
        <f t="shared" si="15"/>
        <v>0</v>
      </c>
      <c r="G161" s="19">
        <f t="shared" si="16"/>
        <v>0</v>
      </c>
      <c r="H161" s="19">
        <f t="shared" si="17"/>
        <v>0</v>
      </c>
      <c r="AC161" s="2">
        <f t="shared" si="14"/>
        <v>0</v>
      </c>
    </row>
    <row r="162" spans="1:29" x14ac:dyDescent="0.35">
      <c r="A162" s="2">
        <v>1620</v>
      </c>
      <c r="B162" s="79" t="s">
        <v>138</v>
      </c>
      <c r="C162" t="s">
        <v>4</v>
      </c>
      <c r="D162" s="12" t="s">
        <v>918</v>
      </c>
      <c r="E162" s="12">
        <v>10</v>
      </c>
      <c r="F162" s="19">
        <f t="shared" si="15"/>
        <v>0</v>
      </c>
      <c r="G162" s="19">
        <f t="shared" si="16"/>
        <v>0</v>
      </c>
      <c r="H162" s="19">
        <f t="shared" si="17"/>
        <v>11</v>
      </c>
      <c r="U162" s="2">
        <v>11</v>
      </c>
      <c r="AC162" s="2">
        <f t="shared" si="14"/>
        <v>11</v>
      </c>
    </row>
    <row r="163" spans="1:29" x14ac:dyDescent="0.35">
      <c r="A163" s="2">
        <v>1621</v>
      </c>
      <c r="B163" s="79" t="s">
        <v>139</v>
      </c>
      <c r="C163" t="s">
        <v>4</v>
      </c>
      <c r="D163" s="12" t="s">
        <v>918</v>
      </c>
      <c r="E163" s="12">
        <v>10</v>
      </c>
      <c r="F163" s="19">
        <f t="shared" si="15"/>
        <v>0</v>
      </c>
      <c r="G163" s="19">
        <f t="shared" si="16"/>
        <v>0</v>
      </c>
      <c r="H163" s="19">
        <f t="shared" si="17"/>
        <v>0</v>
      </c>
      <c r="AC163" s="2">
        <f t="shared" si="14"/>
        <v>0</v>
      </c>
    </row>
    <row r="164" spans="1:29" x14ac:dyDescent="0.35">
      <c r="A164" s="2">
        <v>1622</v>
      </c>
      <c r="B164" s="79" t="s">
        <v>140</v>
      </c>
      <c r="C164" t="s">
        <v>4</v>
      </c>
      <c r="D164" s="12" t="s">
        <v>918</v>
      </c>
      <c r="E164" s="12">
        <v>10</v>
      </c>
      <c r="F164" s="19">
        <f t="shared" ref="F164:F169" si="18">SUM(I164:M164)</f>
        <v>0</v>
      </c>
      <c r="G164" s="19">
        <f t="shared" ref="G164:G169" si="19">SUM(N164:R164)</f>
        <v>0</v>
      </c>
      <c r="H164" s="19">
        <f t="shared" ref="H164:H169" si="20">SUM(S164:W164)</f>
        <v>0</v>
      </c>
      <c r="AC164" s="2">
        <f t="shared" ref="AC164:AC169" si="21">SUM(I164:W164)</f>
        <v>0</v>
      </c>
    </row>
    <row r="165" spans="1:29" s="79" customFormat="1" x14ac:dyDescent="0.35">
      <c r="A165" s="2">
        <v>1623</v>
      </c>
      <c r="B165" s="79" t="s">
        <v>141</v>
      </c>
      <c r="C165" s="79" t="s">
        <v>546</v>
      </c>
      <c r="D165" s="12"/>
      <c r="E165" s="12"/>
      <c r="F165" s="19">
        <f t="shared" si="18"/>
        <v>0</v>
      </c>
      <c r="G165" s="19">
        <f t="shared" si="19"/>
        <v>0</v>
      </c>
      <c r="H165" s="19">
        <f t="shared" si="20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>
        <f t="shared" si="21"/>
        <v>0</v>
      </c>
    </row>
    <row r="166" spans="1:29" s="79" customFormat="1" x14ac:dyDescent="0.35">
      <c r="A166" s="2">
        <v>1624</v>
      </c>
      <c r="B166" s="79" t="s">
        <v>142</v>
      </c>
      <c r="C166" s="79" t="s">
        <v>546</v>
      </c>
      <c r="D166" s="12"/>
      <c r="E166" s="12"/>
      <c r="F166" s="19">
        <f t="shared" si="18"/>
        <v>0</v>
      </c>
      <c r="G166" s="19">
        <f t="shared" si="19"/>
        <v>0</v>
      </c>
      <c r="H166" s="19">
        <f t="shared" si="20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>
        <f t="shared" si="21"/>
        <v>0</v>
      </c>
    </row>
    <row r="167" spans="1:29" s="79" customFormat="1" x14ac:dyDescent="0.35">
      <c r="A167" s="2">
        <v>1625</v>
      </c>
      <c r="B167" s="79" t="s">
        <v>143</v>
      </c>
      <c r="C167" s="79" t="s">
        <v>546</v>
      </c>
      <c r="D167" s="12"/>
      <c r="E167" s="12"/>
      <c r="F167" s="19">
        <f t="shared" si="18"/>
        <v>0</v>
      </c>
      <c r="G167" s="19">
        <f t="shared" si="19"/>
        <v>0</v>
      </c>
      <c r="H167" s="19">
        <f t="shared" si="20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>
        <f t="shared" si="21"/>
        <v>0</v>
      </c>
    </row>
    <row r="168" spans="1:29" s="79" customFormat="1" x14ac:dyDescent="0.35">
      <c r="A168" s="2">
        <v>1626</v>
      </c>
      <c r="B168" s="79" t="s">
        <v>144</v>
      </c>
      <c r="C168" s="79" t="s">
        <v>546</v>
      </c>
      <c r="D168" s="12"/>
      <c r="E168" s="12"/>
      <c r="F168" s="19">
        <f t="shared" si="18"/>
        <v>0</v>
      </c>
      <c r="G168" s="19">
        <f t="shared" si="19"/>
        <v>0</v>
      </c>
      <c r="H168" s="19">
        <f t="shared" si="20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>
        <f t="shared" si="21"/>
        <v>0</v>
      </c>
    </row>
    <row r="169" spans="1:29" s="79" customFormat="1" x14ac:dyDescent="0.35">
      <c r="A169" s="2">
        <v>1627</v>
      </c>
      <c r="B169" s="79" t="s">
        <v>145</v>
      </c>
      <c r="C169" s="79" t="s">
        <v>546</v>
      </c>
      <c r="D169" s="12"/>
      <c r="E169" s="12"/>
      <c r="F169" s="19">
        <f t="shared" si="18"/>
        <v>0</v>
      </c>
      <c r="G169" s="19">
        <f t="shared" si="19"/>
        <v>0</v>
      </c>
      <c r="H169" s="19">
        <f t="shared" si="20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>
        <f t="shared" si="21"/>
        <v>0</v>
      </c>
    </row>
    <row r="170" spans="1:29" x14ac:dyDescent="0.35">
      <c r="A170" s="2">
        <v>1628</v>
      </c>
      <c r="B170" s="79" t="s">
        <v>146</v>
      </c>
      <c r="C170" t="s">
        <v>4</v>
      </c>
      <c r="D170" s="12" t="s">
        <v>918</v>
      </c>
      <c r="E170" s="12">
        <v>9</v>
      </c>
      <c r="F170" s="19">
        <f t="shared" si="15"/>
        <v>0</v>
      </c>
      <c r="G170" s="19">
        <f t="shared" si="16"/>
        <v>0</v>
      </c>
      <c r="H170" s="19">
        <f t="shared" si="17"/>
        <v>0</v>
      </c>
      <c r="AC170" s="2">
        <f t="shared" si="14"/>
        <v>0</v>
      </c>
    </row>
    <row r="171" spans="1:29" x14ac:dyDescent="0.35">
      <c r="A171" s="2">
        <v>1629</v>
      </c>
      <c r="B171" s="79" t="s">
        <v>147</v>
      </c>
      <c r="C171" t="s">
        <v>4</v>
      </c>
      <c r="D171" s="12" t="s">
        <v>915</v>
      </c>
      <c r="E171" s="12">
        <v>2</v>
      </c>
      <c r="F171" s="19">
        <f t="shared" si="15"/>
        <v>0</v>
      </c>
      <c r="G171" s="19">
        <f t="shared" si="16"/>
        <v>0</v>
      </c>
      <c r="H171" s="19">
        <f t="shared" si="17"/>
        <v>0</v>
      </c>
      <c r="AC171" s="2">
        <f t="shared" si="14"/>
        <v>0</v>
      </c>
    </row>
    <row r="172" spans="1:29" x14ac:dyDescent="0.35">
      <c r="A172" s="2">
        <v>1630</v>
      </c>
      <c r="B172" s="79" t="s">
        <v>148</v>
      </c>
      <c r="C172" t="s">
        <v>4</v>
      </c>
      <c r="D172" s="12" t="s">
        <v>915</v>
      </c>
      <c r="E172" s="12">
        <v>2</v>
      </c>
      <c r="F172" s="19">
        <f t="shared" si="15"/>
        <v>0</v>
      </c>
      <c r="G172" s="19">
        <f t="shared" si="16"/>
        <v>0</v>
      </c>
      <c r="H172" s="19">
        <f t="shared" si="17"/>
        <v>0</v>
      </c>
      <c r="AC172" s="2">
        <f t="shared" si="14"/>
        <v>0</v>
      </c>
    </row>
    <row r="173" spans="1:29" x14ac:dyDescent="0.35">
      <c r="A173" s="2">
        <v>1635</v>
      </c>
      <c r="B173" s="79" t="s">
        <v>150</v>
      </c>
      <c r="C173" t="s">
        <v>4</v>
      </c>
      <c r="D173" s="12" t="s">
        <v>916</v>
      </c>
      <c r="E173" s="12">
        <v>7</v>
      </c>
      <c r="F173" s="19">
        <f t="shared" si="15"/>
        <v>0</v>
      </c>
      <c r="G173" s="19">
        <f t="shared" si="16"/>
        <v>0</v>
      </c>
      <c r="H173" s="19">
        <f t="shared" si="17"/>
        <v>0</v>
      </c>
      <c r="AC173" s="2">
        <f t="shared" si="14"/>
        <v>0</v>
      </c>
    </row>
    <row r="174" spans="1:29" x14ac:dyDescent="0.35">
      <c r="A174" s="2">
        <v>1638</v>
      </c>
      <c r="B174" s="79" t="s">
        <v>151</v>
      </c>
      <c r="C174" t="s">
        <v>4</v>
      </c>
      <c r="D174" s="12" t="s">
        <v>918</v>
      </c>
      <c r="E174" s="12">
        <v>10</v>
      </c>
      <c r="F174" s="19">
        <f t="shared" si="15"/>
        <v>5</v>
      </c>
      <c r="G174" s="19">
        <f t="shared" si="16"/>
        <v>0</v>
      </c>
      <c r="H174" s="19">
        <f t="shared" si="17"/>
        <v>0</v>
      </c>
      <c r="K174" s="2">
        <v>5</v>
      </c>
      <c r="AC174" s="2">
        <f t="shared" ref="AC174:AC206" si="22">SUM(I174:W174)</f>
        <v>5</v>
      </c>
    </row>
    <row r="175" spans="1:29" x14ac:dyDescent="0.35">
      <c r="A175" s="2">
        <v>1654</v>
      </c>
      <c r="B175" s="79" t="s">
        <v>157</v>
      </c>
      <c r="C175" t="s">
        <v>4</v>
      </c>
      <c r="D175" s="12" t="s">
        <v>915</v>
      </c>
      <c r="E175" s="12">
        <v>8</v>
      </c>
      <c r="F175" s="19">
        <f t="shared" si="15"/>
        <v>0</v>
      </c>
      <c r="G175" s="19">
        <f t="shared" si="16"/>
        <v>0</v>
      </c>
      <c r="H175" s="19">
        <f t="shared" si="17"/>
        <v>0</v>
      </c>
      <c r="AC175" s="2">
        <f t="shared" si="22"/>
        <v>0</v>
      </c>
    </row>
    <row r="176" spans="1:29" x14ac:dyDescent="0.35">
      <c r="A176" s="2">
        <v>1655</v>
      </c>
      <c r="B176" s="79" t="s">
        <v>158</v>
      </c>
      <c r="C176" t="s">
        <v>4</v>
      </c>
      <c r="D176" s="12" t="s">
        <v>915</v>
      </c>
      <c r="E176" s="12">
        <v>8</v>
      </c>
      <c r="F176" s="19">
        <f t="shared" si="15"/>
        <v>0</v>
      </c>
      <c r="G176" s="19">
        <f t="shared" si="16"/>
        <v>0</v>
      </c>
      <c r="H176" s="19">
        <f t="shared" si="17"/>
        <v>0</v>
      </c>
      <c r="AC176" s="2">
        <f t="shared" si="22"/>
        <v>0</v>
      </c>
    </row>
    <row r="177" spans="1:29" x14ac:dyDescent="0.35">
      <c r="A177" s="2">
        <v>1656</v>
      </c>
      <c r="B177" s="79" t="s">
        <v>159</v>
      </c>
      <c r="C177" t="s">
        <v>4</v>
      </c>
      <c r="D177" s="12" t="s">
        <v>915</v>
      </c>
      <c r="E177" s="12">
        <v>8</v>
      </c>
      <c r="F177" s="19">
        <f t="shared" si="15"/>
        <v>0</v>
      </c>
      <c r="G177" s="19">
        <f t="shared" si="16"/>
        <v>0</v>
      </c>
      <c r="H177" s="19">
        <f t="shared" si="17"/>
        <v>0</v>
      </c>
      <c r="AC177" s="2">
        <f t="shared" si="22"/>
        <v>0</v>
      </c>
    </row>
    <row r="178" spans="1:29" x14ac:dyDescent="0.35">
      <c r="A178" s="2">
        <v>1800</v>
      </c>
      <c r="B178" s="79" t="s">
        <v>178</v>
      </c>
      <c r="C178" t="s">
        <v>4</v>
      </c>
      <c r="D178" s="12" t="s">
        <v>915</v>
      </c>
      <c r="E178" s="12">
        <v>8</v>
      </c>
      <c r="F178" s="19">
        <f t="shared" si="15"/>
        <v>0</v>
      </c>
      <c r="G178" s="19">
        <f t="shared" si="16"/>
        <v>0</v>
      </c>
      <c r="H178" s="19">
        <f t="shared" si="17"/>
        <v>0</v>
      </c>
      <c r="AC178" s="2">
        <f t="shared" si="22"/>
        <v>0</v>
      </c>
    </row>
    <row r="179" spans="1:29" x14ac:dyDescent="0.35">
      <c r="A179" s="2">
        <v>1806</v>
      </c>
      <c r="B179" s="79" t="s">
        <v>180</v>
      </c>
      <c r="C179" t="s">
        <v>4</v>
      </c>
      <c r="D179" s="12" t="s">
        <v>916</v>
      </c>
      <c r="E179" s="12">
        <v>7</v>
      </c>
      <c r="F179" s="19">
        <f t="shared" si="15"/>
        <v>0</v>
      </c>
      <c r="G179" s="19">
        <f t="shared" si="16"/>
        <v>0</v>
      </c>
      <c r="H179" s="19">
        <f t="shared" si="17"/>
        <v>0</v>
      </c>
      <c r="AC179" s="2">
        <f t="shared" si="22"/>
        <v>0</v>
      </c>
    </row>
    <row r="180" spans="1:29" x14ac:dyDescent="0.35">
      <c r="A180" s="2">
        <v>1810</v>
      </c>
      <c r="B180" s="79" t="s">
        <v>181</v>
      </c>
      <c r="C180" t="s">
        <v>4</v>
      </c>
      <c r="D180" s="12" t="s">
        <v>915</v>
      </c>
      <c r="E180" s="12">
        <v>8</v>
      </c>
      <c r="F180" s="19">
        <f t="shared" si="15"/>
        <v>0</v>
      </c>
      <c r="G180" s="19">
        <f t="shared" si="16"/>
        <v>1</v>
      </c>
      <c r="H180" s="19">
        <f t="shared" si="17"/>
        <v>0</v>
      </c>
      <c r="P180" s="2">
        <v>1</v>
      </c>
      <c r="AC180" s="2">
        <f t="shared" si="22"/>
        <v>1</v>
      </c>
    </row>
    <row r="181" spans="1:29" s="79" customFormat="1" x14ac:dyDescent="0.35">
      <c r="A181" s="2">
        <v>1865</v>
      </c>
      <c r="B181" s="79" t="s">
        <v>186</v>
      </c>
      <c r="C181" s="79" t="s">
        <v>546</v>
      </c>
      <c r="D181" s="12"/>
      <c r="E181" s="12"/>
      <c r="F181" s="19">
        <f>SUM(I181:M181)</f>
        <v>0</v>
      </c>
      <c r="G181" s="19">
        <f>SUM(N181:R181)</f>
        <v>0</v>
      </c>
      <c r="H181" s="19">
        <f>SUM(S181:W181)</f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>
        <f>SUM(I181:W181)</f>
        <v>0</v>
      </c>
    </row>
    <row r="182" spans="1:29" x14ac:dyDescent="0.35">
      <c r="A182" s="2">
        <v>1866</v>
      </c>
      <c r="B182" s="79" t="s">
        <v>187</v>
      </c>
      <c r="C182" t="s">
        <v>4</v>
      </c>
      <c r="D182" s="12" t="s">
        <v>918</v>
      </c>
      <c r="E182" s="12">
        <v>9</v>
      </c>
      <c r="F182" s="19">
        <f t="shared" si="15"/>
        <v>0</v>
      </c>
      <c r="G182" s="19">
        <f t="shared" si="16"/>
        <v>0</v>
      </c>
      <c r="H182" s="19">
        <f t="shared" si="17"/>
        <v>0</v>
      </c>
      <c r="AC182" s="2">
        <f t="shared" si="22"/>
        <v>0</v>
      </c>
    </row>
    <row r="183" spans="1:29" x14ac:dyDescent="0.35">
      <c r="A183" s="2">
        <v>1886</v>
      </c>
      <c r="B183" s="79" t="s">
        <v>189</v>
      </c>
      <c r="C183" t="s">
        <v>4</v>
      </c>
      <c r="D183" s="12" t="s">
        <v>918</v>
      </c>
      <c r="E183" s="12">
        <v>10</v>
      </c>
      <c r="F183" s="19">
        <f t="shared" si="15"/>
        <v>0</v>
      </c>
      <c r="G183" s="19">
        <f t="shared" si="16"/>
        <v>0</v>
      </c>
      <c r="H183" s="19">
        <f t="shared" si="17"/>
        <v>0</v>
      </c>
      <c r="AC183" s="2">
        <f t="shared" si="22"/>
        <v>0</v>
      </c>
    </row>
    <row r="184" spans="1:29" x14ac:dyDescent="0.35">
      <c r="A184" s="2">
        <v>1888</v>
      </c>
      <c r="B184" s="79" t="s">
        <v>190</v>
      </c>
      <c r="C184" t="s">
        <v>4</v>
      </c>
      <c r="D184" s="12" t="s">
        <v>918</v>
      </c>
      <c r="E184" s="12">
        <v>10</v>
      </c>
      <c r="F184" s="19">
        <f t="shared" si="15"/>
        <v>0</v>
      </c>
      <c r="G184" s="19">
        <f t="shared" si="16"/>
        <v>0</v>
      </c>
      <c r="H184" s="19">
        <f t="shared" si="17"/>
        <v>0</v>
      </c>
      <c r="AC184" s="2">
        <f t="shared" si="22"/>
        <v>0</v>
      </c>
    </row>
    <row r="185" spans="1:29" x14ac:dyDescent="0.35">
      <c r="A185" s="2">
        <v>1891</v>
      </c>
      <c r="B185" s="79" t="s">
        <v>191</v>
      </c>
      <c r="C185" t="s">
        <v>4</v>
      </c>
      <c r="D185" s="12" t="s">
        <v>918</v>
      </c>
      <c r="E185" s="12">
        <v>10</v>
      </c>
      <c r="F185" s="19">
        <f t="shared" si="15"/>
        <v>0</v>
      </c>
      <c r="G185" s="19">
        <f t="shared" si="16"/>
        <v>0</v>
      </c>
      <c r="H185" s="19">
        <f t="shared" si="17"/>
        <v>0</v>
      </c>
      <c r="AC185" s="2">
        <f t="shared" si="22"/>
        <v>0</v>
      </c>
    </row>
    <row r="186" spans="1:29" x14ac:dyDescent="0.35">
      <c r="A186" s="2">
        <v>2146</v>
      </c>
      <c r="B186" s="79" t="s">
        <v>196</v>
      </c>
      <c r="C186" t="s">
        <v>4</v>
      </c>
      <c r="D186" s="12" t="s">
        <v>915</v>
      </c>
      <c r="E186" s="12">
        <v>8</v>
      </c>
      <c r="F186" s="19">
        <f t="shared" si="15"/>
        <v>0</v>
      </c>
      <c r="G186" s="19">
        <f t="shared" si="16"/>
        <v>0</v>
      </c>
      <c r="H186" s="19">
        <f t="shared" si="17"/>
        <v>0</v>
      </c>
      <c r="AC186" s="2">
        <f t="shared" si="22"/>
        <v>0</v>
      </c>
    </row>
    <row r="187" spans="1:29" x14ac:dyDescent="0.35">
      <c r="A187" s="2">
        <v>2155</v>
      </c>
      <c r="B187" s="79" t="s">
        <v>199</v>
      </c>
      <c r="C187" t="s">
        <v>4</v>
      </c>
      <c r="D187" s="12" t="s">
        <v>916</v>
      </c>
      <c r="E187" s="12">
        <v>7</v>
      </c>
      <c r="F187" s="19">
        <f t="shared" si="15"/>
        <v>0</v>
      </c>
      <c r="G187" s="19">
        <f t="shared" si="16"/>
        <v>0</v>
      </c>
      <c r="H187" s="19">
        <f t="shared" si="17"/>
        <v>0</v>
      </c>
      <c r="AC187" s="2">
        <f t="shared" si="22"/>
        <v>0</v>
      </c>
    </row>
    <row r="188" spans="1:29" x14ac:dyDescent="0.35">
      <c r="A188" s="2">
        <v>2156</v>
      </c>
      <c r="B188" s="79" t="s">
        <v>463</v>
      </c>
      <c r="C188" t="s">
        <v>4</v>
      </c>
      <c r="D188" s="12" t="s">
        <v>916</v>
      </c>
      <c r="E188" s="12">
        <v>7</v>
      </c>
      <c r="F188" s="19">
        <f t="shared" si="15"/>
        <v>0</v>
      </c>
      <c r="G188" s="19">
        <f t="shared" si="16"/>
        <v>0</v>
      </c>
      <c r="H188" s="19">
        <f t="shared" si="17"/>
        <v>0</v>
      </c>
      <c r="AC188" s="2">
        <f t="shared" si="22"/>
        <v>0</v>
      </c>
    </row>
    <row r="189" spans="1:29" x14ac:dyDescent="0.35">
      <c r="A189" s="2">
        <v>2157</v>
      </c>
      <c r="B189" s="79" t="s">
        <v>464</v>
      </c>
      <c r="C189" t="s">
        <v>4</v>
      </c>
      <c r="D189" s="12" t="s">
        <v>916</v>
      </c>
      <c r="E189" s="12">
        <v>7</v>
      </c>
      <c r="F189" s="19">
        <f t="shared" si="15"/>
        <v>0</v>
      </c>
      <c r="G189" s="19">
        <f t="shared" si="16"/>
        <v>0</v>
      </c>
      <c r="H189" s="19">
        <f t="shared" si="17"/>
        <v>0</v>
      </c>
      <c r="AC189" s="2">
        <f t="shared" si="22"/>
        <v>0</v>
      </c>
    </row>
    <row r="190" spans="1:29" x14ac:dyDescent="0.35">
      <c r="A190" s="2">
        <v>2161</v>
      </c>
      <c r="B190" s="79" t="s">
        <v>201</v>
      </c>
      <c r="C190" t="s">
        <v>4</v>
      </c>
      <c r="D190" s="12" t="s">
        <v>918</v>
      </c>
      <c r="E190" s="12">
        <v>10</v>
      </c>
      <c r="F190" s="19">
        <f t="shared" si="15"/>
        <v>0</v>
      </c>
      <c r="G190" s="19">
        <f t="shared" si="16"/>
        <v>0</v>
      </c>
      <c r="H190" s="19">
        <f t="shared" si="17"/>
        <v>0</v>
      </c>
      <c r="AC190" s="2">
        <f t="shared" si="22"/>
        <v>0</v>
      </c>
    </row>
    <row r="191" spans="1:29" x14ac:dyDescent="0.35">
      <c r="A191" s="2">
        <v>2171</v>
      </c>
      <c r="B191" s="79" t="s">
        <v>203</v>
      </c>
      <c r="C191" t="s">
        <v>4</v>
      </c>
      <c r="D191" s="12" t="s">
        <v>916</v>
      </c>
      <c r="E191" s="12">
        <v>7</v>
      </c>
      <c r="F191" s="19">
        <f t="shared" si="15"/>
        <v>0</v>
      </c>
      <c r="G191" s="19">
        <f t="shared" si="16"/>
        <v>0</v>
      </c>
      <c r="H191" s="19">
        <f t="shared" si="17"/>
        <v>0</v>
      </c>
      <c r="AC191" s="2">
        <f t="shared" si="22"/>
        <v>0</v>
      </c>
    </row>
    <row r="192" spans="1:29" x14ac:dyDescent="0.35">
      <c r="A192" s="2">
        <v>2172</v>
      </c>
      <c r="B192" s="79" t="s">
        <v>204</v>
      </c>
      <c r="C192" t="s">
        <v>4</v>
      </c>
      <c r="D192" s="12" t="s">
        <v>916</v>
      </c>
      <c r="E192" s="12">
        <v>7</v>
      </c>
      <c r="F192" s="19">
        <f t="shared" si="15"/>
        <v>0</v>
      </c>
      <c r="G192" s="19">
        <f t="shared" si="16"/>
        <v>0</v>
      </c>
      <c r="H192" s="19">
        <f t="shared" si="17"/>
        <v>2</v>
      </c>
      <c r="S192" s="2">
        <v>2</v>
      </c>
      <c r="AC192" s="2">
        <f t="shared" si="22"/>
        <v>2</v>
      </c>
    </row>
    <row r="193" spans="1:29" x14ac:dyDescent="0.35">
      <c r="A193" s="2">
        <v>2408</v>
      </c>
      <c r="B193" s="79" t="s">
        <v>221</v>
      </c>
      <c r="C193" t="s">
        <v>4</v>
      </c>
      <c r="D193" s="12" t="s">
        <v>918</v>
      </c>
      <c r="E193" s="12">
        <v>10</v>
      </c>
      <c r="F193" s="19">
        <f t="shared" si="15"/>
        <v>0</v>
      </c>
      <c r="G193" s="19">
        <f t="shared" si="16"/>
        <v>0</v>
      </c>
      <c r="H193" s="19">
        <f t="shared" si="17"/>
        <v>0</v>
      </c>
      <c r="P193" s="2">
        <v>0</v>
      </c>
      <c r="AC193" s="2">
        <f t="shared" si="22"/>
        <v>0</v>
      </c>
    </row>
    <row r="194" spans="1:29" x14ac:dyDescent="0.35">
      <c r="A194" s="2">
        <v>2452</v>
      </c>
      <c r="B194" s="79" t="s">
        <v>223</v>
      </c>
      <c r="C194" t="s">
        <v>4</v>
      </c>
      <c r="D194" s="12" t="s">
        <v>918</v>
      </c>
      <c r="E194" s="12">
        <v>10</v>
      </c>
      <c r="F194" s="19">
        <f t="shared" si="15"/>
        <v>0</v>
      </c>
      <c r="G194" s="19">
        <f t="shared" si="16"/>
        <v>0</v>
      </c>
      <c r="H194" s="19">
        <f t="shared" si="17"/>
        <v>0</v>
      </c>
      <c r="AC194" s="2">
        <f t="shared" si="22"/>
        <v>0</v>
      </c>
    </row>
    <row r="195" spans="1:29" x14ac:dyDescent="0.35">
      <c r="A195" s="2">
        <v>2457</v>
      </c>
      <c r="B195" s="79" t="s">
        <v>226</v>
      </c>
      <c r="C195" t="s">
        <v>4</v>
      </c>
      <c r="D195" s="12" t="s">
        <v>915</v>
      </c>
      <c r="E195" s="12">
        <v>8</v>
      </c>
      <c r="F195" s="19">
        <f t="shared" si="15"/>
        <v>0</v>
      </c>
      <c r="G195" s="19">
        <f t="shared" si="16"/>
        <v>0</v>
      </c>
      <c r="H195" s="19">
        <f t="shared" si="17"/>
        <v>0</v>
      </c>
      <c r="AC195" s="2">
        <f t="shared" si="22"/>
        <v>0</v>
      </c>
    </row>
    <row r="196" spans="1:29" x14ac:dyDescent="0.35">
      <c r="A196" s="2">
        <v>2461</v>
      </c>
      <c r="B196" s="79" t="s">
        <v>229</v>
      </c>
      <c r="C196" t="s">
        <v>4</v>
      </c>
      <c r="D196" s="12" t="s">
        <v>918</v>
      </c>
      <c r="E196" s="12">
        <v>5</v>
      </c>
      <c r="F196" s="19">
        <f t="shared" si="15"/>
        <v>0</v>
      </c>
      <c r="G196" s="19">
        <f t="shared" si="16"/>
        <v>0</v>
      </c>
      <c r="H196" s="19">
        <f t="shared" si="17"/>
        <v>0</v>
      </c>
      <c r="AC196" s="2">
        <f t="shared" si="22"/>
        <v>0</v>
      </c>
    </row>
    <row r="197" spans="1:29" x14ac:dyDescent="0.35">
      <c r="A197" s="2">
        <v>2462</v>
      </c>
      <c r="B197" s="79" t="s">
        <v>230</v>
      </c>
      <c r="C197" t="s">
        <v>4</v>
      </c>
      <c r="D197" s="12" t="s">
        <v>918</v>
      </c>
      <c r="E197" s="12">
        <v>9</v>
      </c>
      <c r="F197" s="19">
        <f t="shared" si="15"/>
        <v>0</v>
      </c>
      <c r="G197" s="19">
        <f t="shared" si="16"/>
        <v>0</v>
      </c>
      <c r="H197" s="19">
        <f t="shared" si="17"/>
        <v>0</v>
      </c>
      <c r="AC197" s="2">
        <f t="shared" si="22"/>
        <v>0</v>
      </c>
    </row>
    <row r="198" spans="1:29" x14ac:dyDescent="0.35">
      <c r="A198" s="2">
        <v>2564</v>
      </c>
      <c r="B198" s="79" t="s">
        <v>242</v>
      </c>
      <c r="C198" t="s">
        <v>4</v>
      </c>
      <c r="D198" s="12" t="s">
        <v>918</v>
      </c>
      <c r="E198" s="12">
        <v>9</v>
      </c>
      <c r="F198" s="19">
        <f t="shared" si="15"/>
        <v>1</v>
      </c>
      <c r="G198" s="19">
        <f t="shared" si="16"/>
        <v>0</v>
      </c>
      <c r="H198" s="19">
        <f t="shared" si="17"/>
        <v>0</v>
      </c>
      <c r="I198" s="2">
        <v>1</v>
      </c>
      <c r="AC198" s="2">
        <f t="shared" si="22"/>
        <v>1</v>
      </c>
    </row>
    <row r="199" spans="1:29" x14ac:dyDescent="0.35">
      <c r="A199" s="2">
        <v>2580</v>
      </c>
      <c r="B199" s="79" t="s">
        <v>243</v>
      </c>
      <c r="C199" t="s">
        <v>4</v>
      </c>
      <c r="D199" s="12" t="s">
        <v>916</v>
      </c>
      <c r="E199" s="12">
        <v>7</v>
      </c>
      <c r="F199" s="19">
        <f t="shared" si="15"/>
        <v>0</v>
      </c>
      <c r="G199" s="19">
        <f t="shared" si="16"/>
        <v>0</v>
      </c>
      <c r="H199" s="19">
        <f t="shared" si="17"/>
        <v>0</v>
      </c>
      <c r="AC199" s="2">
        <f t="shared" si="22"/>
        <v>0</v>
      </c>
    </row>
    <row r="200" spans="1:29" x14ac:dyDescent="0.35">
      <c r="A200" s="2">
        <v>2581</v>
      </c>
      <c r="B200" s="79" t="s">
        <v>244</v>
      </c>
      <c r="C200" t="s">
        <v>4</v>
      </c>
      <c r="D200" s="12" t="s">
        <v>918</v>
      </c>
      <c r="E200" s="12">
        <v>10</v>
      </c>
      <c r="F200" s="19">
        <f t="shared" si="15"/>
        <v>5</v>
      </c>
      <c r="G200" s="19">
        <f t="shared" si="16"/>
        <v>0</v>
      </c>
      <c r="H200" s="19">
        <f t="shared" si="17"/>
        <v>0</v>
      </c>
      <c r="I200" s="2">
        <v>5</v>
      </c>
      <c r="AC200" s="2">
        <f t="shared" si="22"/>
        <v>5</v>
      </c>
    </row>
    <row r="201" spans="1:29" x14ac:dyDescent="0.35">
      <c r="A201" s="2">
        <v>2588</v>
      </c>
      <c r="B201" s="79" t="s">
        <v>248</v>
      </c>
      <c r="C201" t="s">
        <v>4</v>
      </c>
      <c r="D201" s="12" t="s">
        <v>916</v>
      </c>
      <c r="E201" s="12">
        <v>7</v>
      </c>
      <c r="F201" s="19">
        <f t="shared" si="15"/>
        <v>0</v>
      </c>
      <c r="G201" s="19">
        <f t="shared" si="16"/>
        <v>0</v>
      </c>
      <c r="H201" s="19">
        <f t="shared" si="17"/>
        <v>0</v>
      </c>
      <c r="AC201" s="2">
        <f t="shared" si="22"/>
        <v>0</v>
      </c>
    </row>
    <row r="202" spans="1:29" x14ac:dyDescent="0.35">
      <c r="A202" s="2">
        <v>2589</v>
      </c>
      <c r="B202" s="79" t="s">
        <v>249</v>
      </c>
      <c r="C202" t="s">
        <v>4</v>
      </c>
      <c r="D202" s="12" t="s">
        <v>915</v>
      </c>
      <c r="E202" s="12">
        <v>8</v>
      </c>
      <c r="F202" s="19">
        <f t="shared" si="15"/>
        <v>0</v>
      </c>
      <c r="G202" s="19">
        <f t="shared" si="16"/>
        <v>0</v>
      </c>
      <c r="H202" s="19">
        <f t="shared" si="17"/>
        <v>0</v>
      </c>
      <c r="AC202" s="2">
        <f t="shared" si="22"/>
        <v>0</v>
      </c>
    </row>
    <row r="203" spans="1:29" x14ac:dyDescent="0.35">
      <c r="A203" s="2">
        <v>2590</v>
      </c>
      <c r="B203" s="79" t="s">
        <v>250</v>
      </c>
      <c r="C203" t="s">
        <v>4</v>
      </c>
      <c r="D203" s="12" t="s">
        <v>915</v>
      </c>
      <c r="E203" s="12">
        <v>8</v>
      </c>
      <c r="F203" s="19">
        <f t="shared" si="15"/>
        <v>0</v>
      </c>
      <c r="G203" s="19">
        <f t="shared" si="16"/>
        <v>0</v>
      </c>
      <c r="H203" s="19">
        <f t="shared" si="17"/>
        <v>0</v>
      </c>
      <c r="AC203" s="2">
        <f t="shared" si="22"/>
        <v>0</v>
      </c>
    </row>
    <row r="204" spans="1:29" x14ac:dyDescent="0.35">
      <c r="A204" s="2">
        <v>2593</v>
      </c>
      <c r="B204" s="79" t="s">
        <v>465</v>
      </c>
      <c r="C204" t="s">
        <v>4</v>
      </c>
      <c r="D204" s="12" t="s">
        <v>916</v>
      </c>
      <c r="E204" s="12">
        <v>7</v>
      </c>
      <c r="F204" s="19">
        <f t="shared" si="15"/>
        <v>0</v>
      </c>
      <c r="G204" s="19">
        <f t="shared" si="16"/>
        <v>0</v>
      </c>
      <c r="H204" s="19">
        <f t="shared" si="17"/>
        <v>0</v>
      </c>
      <c r="AC204" s="2">
        <f t="shared" si="22"/>
        <v>0</v>
      </c>
    </row>
    <row r="205" spans="1:29" x14ac:dyDescent="0.35">
      <c r="A205" s="2">
        <v>2594</v>
      </c>
      <c r="B205" s="79" t="s">
        <v>253</v>
      </c>
      <c r="C205" t="s">
        <v>4</v>
      </c>
      <c r="D205" s="12" t="s">
        <v>916</v>
      </c>
      <c r="E205" s="12">
        <v>7</v>
      </c>
      <c r="F205" s="19">
        <f t="shared" si="15"/>
        <v>0</v>
      </c>
      <c r="G205" s="19">
        <f t="shared" si="16"/>
        <v>0</v>
      </c>
      <c r="H205" s="19">
        <f t="shared" si="17"/>
        <v>0</v>
      </c>
      <c r="AC205" s="2">
        <f t="shared" si="22"/>
        <v>0</v>
      </c>
    </row>
    <row r="206" spans="1:29" x14ac:dyDescent="0.35">
      <c r="A206" s="2">
        <v>2595</v>
      </c>
      <c r="B206" s="79" t="s">
        <v>254</v>
      </c>
      <c r="C206" t="s">
        <v>4</v>
      </c>
      <c r="D206" s="12" t="s">
        <v>916</v>
      </c>
      <c r="E206" s="12">
        <v>7</v>
      </c>
      <c r="F206" s="19">
        <f t="shared" si="15"/>
        <v>0</v>
      </c>
      <c r="G206" s="19">
        <f t="shared" si="16"/>
        <v>0</v>
      </c>
      <c r="H206" s="19">
        <f t="shared" si="17"/>
        <v>0</v>
      </c>
      <c r="AC206" s="2">
        <f t="shared" si="22"/>
        <v>0</v>
      </c>
    </row>
    <row r="207" spans="1:29" x14ac:dyDescent="0.35">
      <c r="A207" s="2">
        <v>2596</v>
      </c>
      <c r="B207" s="79" t="s">
        <v>255</v>
      </c>
      <c r="C207" t="s">
        <v>4</v>
      </c>
      <c r="D207" s="12" t="s">
        <v>916</v>
      </c>
      <c r="E207" s="12">
        <v>7</v>
      </c>
      <c r="F207" s="19">
        <f t="shared" si="15"/>
        <v>0</v>
      </c>
      <c r="G207" s="19">
        <f t="shared" si="16"/>
        <v>0</v>
      </c>
      <c r="H207" s="19">
        <f t="shared" si="17"/>
        <v>0</v>
      </c>
      <c r="AC207" s="2">
        <f t="shared" ref="AC207:AC241" si="23">SUM(I207:W207)</f>
        <v>0</v>
      </c>
    </row>
    <row r="208" spans="1:29" x14ac:dyDescent="0.35">
      <c r="A208" s="2">
        <v>2597</v>
      </c>
      <c r="B208" s="79" t="s">
        <v>256</v>
      </c>
      <c r="C208" t="s">
        <v>4</v>
      </c>
      <c r="D208" s="12" t="s">
        <v>916</v>
      </c>
      <c r="E208" s="12">
        <v>7</v>
      </c>
      <c r="F208" s="19">
        <f t="shared" si="15"/>
        <v>0</v>
      </c>
      <c r="G208" s="19">
        <f t="shared" si="16"/>
        <v>0</v>
      </c>
      <c r="H208" s="19">
        <f t="shared" si="17"/>
        <v>0</v>
      </c>
      <c r="AC208" s="2">
        <f t="shared" si="23"/>
        <v>0</v>
      </c>
    </row>
    <row r="209" spans="1:29" x14ac:dyDescent="0.35">
      <c r="A209" s="2">
        <v>2598</v>
      </c>
      <c r="B209" s="79" t="s">
        <v>257</v>
      </c>
      <c r="C209" t="s">
        <v>4</v>
      </c>
      <c r="D209" s="12" t="s">
        <v>916</v>
      </c>
      <c r="E209" s="12">
        <v>7</v>
      </c>
      <c r="F209" s="19">
        <f t="shared" si="15"/>
        <v>0</v>
      </c>
      <c r="G209" s="19">
        <f t="shared" si="16"/>
        <v>0</v>
      </c>
      <c r="H209" s="19">
        <f t="shared" si="17"/>
        <v>0</v>
      </c>
      <c r="AC209" s="2">
        <f t="shared" si="23"/>
        <v>0</v>
      </c>
    </row>
    <row r="210" spans="1:29" x14ac:dyDescent="0.35">
      <c r="A210" s="2">
        <v>2601</v>
      </c>
      <c r="B210" s="79" t="s">
        <v>258</v>
      </c>
      <c r="C210" t="s">
        <v>4</v>
      </c>
      <c r="D210" s="12" t="s">
        <v>916</v>
      </c>
      <c r="E210" s="12">
        <v>7</v>
      </c>
      <c r="F210" s="19">
        <f t="shared" si="15"/>
        <v>0</v>
      </c>
      <c r="G210" s="19">
        <f t="shared" si="16"/>
        <v>0</v>
      </c>
      <c r="H210" s="19">
        <f t="shared" si="17"/>
        <v>0</v>
      </c>
      <c r="AC210" s="2">
        <f t="shared" si="23"/>
        <v>0</v>
      </c>
    </row>
    <row r="211" spans="1:29" x14ac:dyDescent="0.35">
      <c r="A211" s="2">
        <v>2668</v>
      </c>
      <c r="B211" s="79" t="s">
        <v>264</v>
      </c>
      <c r="C211" t="s">
        <v>4</v>
      </c>
      <c r="D211" s="12" t="s">
        <v>918</v>
      </c>
      <c r="E211" s="12">
        <v>9</v>
      </c>
      <c r="F211" s="19">
        <f t="shared" si="15"/>
        <v>0</v>
      </c>
      <c r="G211" s="19">
        <f t="shared" si="16"/>
        <v>0</v>
      </c>
      <c r="H211" s="19">
        <f t="shared" si="17"/>
        <v>0</v>
      </c>
      <c r="AC211" s="2">
        <f t="shared" si="23"/>
        <v>0</v>
      </c>
    </row>
    <row r="212" spans="1:29" x14ac:dyDescent="0.35">
      <c r="A212" s="2">
        <v>2669</v>
      </c>
      <c r="B212" s="79" t="s">
        <v>466</v>
      </c>
      <c r="C212" t="s">
        <v>4</v>
      </c>
      <c r="D212" s="12" t="s">
        <v>916</v>
      </c>
      <c r="E212" s="12">
        <v>7</v>
      </c>
      <c r="F212" s="19">
        <f t="shared" si="15"/>
        <v>0</v>
      </c>
      <c r="G212" s="19">
        <f t="shared" si="16"/>
        <v>0</v>
      </c>
      <c r="H212" s="19">
        <f t="shared" si="17"/>
        <v>0</v>
      </c>
      <c r="AC212" s="2">
        <f t="shared" si="23"/>
        <v>0</v>
      </c>
    </row>
    <row r="213" spans="1:29" x14ac:dyDescent="0.35">
      <c r="A213" s="2">
        <v>2670</v>
      </c>
      <c r="B213" s="79" t="s">
        <v>265</v>
      </c>
      <c r="C213" t="s">
        <v>4</v>
      </c>
      <c r="D213" s="12" t="s">
        <v>915</v>
      </c>
      <c r="E213" s="12">
        <v>8</v>
      </c>
      <c r="F213" s="19">
        <f t="shared" si="15"/>
        <v>0</v>
      </c>
      <c r="G213" s="19">
        <f t="shared" si="16"/>
        <v>0</v>
      </c>
      <c r="H213" s="19">
        <f t="shared" si="17"/>
        <v>0</v>
      </c>
      <c r="AC213" s="2">
        <f t="shared" si="23"/>
        <v>0</v>
      </c>
    </row>
    <row r="214" spans="1:29" x14ac:dyDescent="0.35">
      <c r="A214" s="2">
        <v>2683</v>
      </c>
      <c r="B214" s="79" t="s">
        <v>275</v>
      </c>
      <c r="C214" t="s">
        <v>4</v>
      </c>
      <c r="D214" s="12" t="s">
        <v>918</v>
      </c>
      <c r="E214" s="12">
        <v>10</v>
      </c>
      <c r="F214" s="19">
        <f t="shared" si="15"/>
        <v>0</v>
      </c>
      <c r="G214" s="19">
        <f t="shared" si="16"/>
        <v>0</v>
      </c>
      <c r="H214" s="19">
        <f t="shared" si="17"/>
        <v>0</v>
      </c>
      <c r="AC214" s="2">
        <f t="shared" si="23"/>
        <v>0</v>
      </c>
    </row>
    <row r="215" spans="1:29" x14ac:dyDescent="0.35">
      <c r="A215" s="2">
        <v>2704</v>
      </c>
      <c r="B215" s="79" t="s">
        <v>288</v>
      </c>
      <c r="C215" t="s">
        <v>4</v>
      </c>
      <c r="D215" s="12" t="s">
        <v>918</v>
      </c>
      <c r="E215" s="12">
        <v>10</v>
      </c>
      <c r="F215" s="19">
        <f t="shared" ref="F215:F345" si="24">SUM(I215:M215)</f>
        <v>0</v>
      </c>
      <c r="G215" s="19">
        <f t="shared" ref="G215:G345" si="25">SUM(N215:R215)</f>
        <v>6</v>
      </c>
      <c r="H215" s="19">
        <f t="shared" ref="H215:H345" si="26">SUM(S215:W215)</f>
        <v>0</v>
      </c>
      <c r="P215" s="2">
        <v>6</v>
      </c>
      <c r="AC215" s="2">
        <f t="shared" si="23"/>
        <v>6</v>
      </c>
    </row>
    <row r="216" spans="1:29" x14ac:dyDescent="0.35">
      <c r="A216" s="2">
        <v>2705</v>
      </c>
      <c r="B216" s="79" t="s">
        <v>289</v>
      </c>
      <c r="C216" t="s">
        <v>4</v>
      </c>
      <c r="D216" s="12" t="s">
        <v>918</v>
      </c>
      <c r="E216" s="12">
        <v>10</v>
      </c>
      <c r="F216" s="19">
        <f t="shared" si="24"/>
        <v>0</v>
      </c>
      <c r="G216" s="19">
        <f t="shared" si="25"/>
        <v>0</v>
      </c>
      <c r="H216" s="19">
        <f t="shared" si="26"/>
        <v>0</v>
      </c>
      <c r="AC216" s="2">
        <f t="shared" si="23"/>
        <v>0</v>
      </c>
    </row>
    <row r="217" spans="1:29" x14ac:dyDescent="0.35">
      <c r="A217" s="2">
        <v>2706</v>
      </c>
      <c r="B217" s="79" t="s">
        <v>290</v>
      </c>
      <c r="C217" t="s">
        <v>4</v>
      </c>
      <c r="D217" s="12" t="s">
        <v>916</v>
      </c>
      <c r="E217" s="12">
        <v>7</v>
      </c>
      <c r="F217" s="19">
        <f t="shared" si="24"/>
        <v>0</v>
      </c>
      <c r="G217" s="19">
        <f t="shared" si="25"/>
        <v>0</v>
      </c>
      <c r="H217" s="19">
        <f t="shared" si="26"/>
        <v>0</v>
      </c>
      <c r="AC217" s="2">
        <f t="shared" si="23"/>
        <v>0</v>
      </c>
    </row>
    <row r="218" spans="1:29" x14ac:dyDescent="0.35">
      <c r="A218" s="2">
        <v>2709</v>
      </c>
      <c r="B218" s="79" t="s">
        <v>291</v>
      </c>
      <c r="C218" t="s">
        <v>4</v>
      </c>
      <c r="D218" s="12" t="s">
        <v>916</v>
      </c>
      <c r="E218" s="12">
        <v>7</v>
      </c>
      <c r="F218" s="19">
        <f t="shared" si="24"/>
        <v>0</v>
      </c>
      <c r="G218" s="19">
        <f t="shared" si="25"/>
        <v>0</v>
      </c>
      <c r="H218" s="19">
        <f t="shared" si="26"/>
        <v>0</v>
      </c>
      <c r="AC218" s="2">
        <f t="shared" si="23"/>
        <v>0</v>
      </c>
    </row>
    <row r="219" spans="1:29" x14ac:dyDescent="0.35">
      <c r="A219" s="2">
        <v>2722</v>
      </c>
      <c r="B219" s="79" t="s">
        <v>298</v>
      </c>
      <c r="C219" t="s">
        <v>4</v>
      </c>
      <c r="D219" s="12" t="s">
        <v>918</v>
      </c>
      <c r="E219" s="12">
        <v>9</v>
      </c>
      <c r="F219" s="19">
        <f t="shared" si="24"/>
        <v>0</v>
      </c>
      <c r="G219" s="19">
        <f t="shared" si="25"/>
        <v>0</v>
      </c>
      <c r="H219" s="19">
        <f t="shared" si="26"/>
        <v>0</v>
      </c>
      <c r="AC219" s="2">
        <f t="shared" si="23"/>
        <v>0</v>
      </c>
    </row>
    <row r="220" spans="1:29" x14ac:dyDescent="0.35">
      <c r="A220" s="2">
        <v>2822</v>
      </c>
      <c r="B220" s="79" t="s">
        <v>299</v>
      </c>
      <c r="C220" t="s">
        <v>4</v>
      </c>
      <c r="D220" s="12" t="s">
        <v>918</v>
      </c>
      <c r="E220" s="12">
        <v>10</v>
      </c>
      <c r="F220" s="19">
        <f t="shared" si="24"/>
        <v>2</v>
      </c>
      <c r="G220" s="19">
        <f t="shared" si="25"/>
        <v>0</v>
      </c>
      <c r="H220" s="19">
        <f t="shared" si="26"/>
        <v>0</v>
      </c>
      <c r="J220" s="2">
        <v>2</v>
      </c>
      <c r="AC220" s="2">
        <f t="shared" si="23"/>
        <v>2</v>
      </c>
    </row>
    <row r="221" spans="1:29" x14ac:dyDescent="0.35">
      <c r="A221" s="2">
        <v>2859</v>
      </c>
      <c r="B221" s="79" t="s">
        <v>300</v>
      </c>
      <c r="C221" t="s">
        <v>4</v>
      </c>
      <c r="D221" s="12" t="s">
        <v>915</v>
      </c>
      <c r="E221" s="12">
        <v>8</v>
      </c>
      <c r="F221" s="19">
        <f t="shared" si="24"/>
        <v>0</v>
      </c>
      <c r="G221" s="19">
        <f t="shared" si="25"/>
        <v>0</v>
      </c>
      <c r="H221" s="19">
        <f t="shared" si="26"/>
        <v>0</v>
      </c>
      <c r="J221" s="2">
        <v>0</v>
      </c>
      <c r="AC221" s="2">
        <f t="shared" si="23"/>
        <v>0</v>
      </c>
    </row>
    <row r="222" spans="1:29" x14ac:dyDescent="0.35">
      <c r="A222" s="2">
        <v>2901</v>
      </c>
      <c r="B222" s="79" t="s">
        <v>302</v>
      </c>
      <c r="C222" t="s">
        <v>4</v>
      </c>
      <c r="D222" s="12" t="s">
        <v>918</v>
      </c>
      <c r="E222" s="12">
        <v>10</v>
      </c>
      <c r="F222" s="19">
        <f t="shared" si="24"/>
        <v>0</v>
      </c>
      <c r="G222" s="19">
        <f t="shared" si="25"/>
        <v>0</v>
      </c>
      <c r="H222" s="19">
        <f t="shared" si="26"/>
        <v>0</v>
      </c>
      <c r="AC222" s="2">
        <f t="shared" si="23"/>
        <v>0</v>
      </c>
    </row>
    <row r="223" spans="1:29" s="79" customFormat="1" x14ac:dyDescent="0.35">
      <c r="A223" s="2">
        <v>2904</v>
      </c>
      <c r="B223" s="79" t="s">
        <v>305</v>
      </c>
      <c r="C223" s="79" t="s">
        <v>546</v>
      </c>
      <c r="D223" s="12"/>
      <c r="E223" s="12"/>
      <c r="F223" s="19">
        <f>SUM(I223:M223)</f>
        <v>0</v>
      </c>
      <c r="G223" s="19">
        <f>SUM(N223:R223)</f>
        <v>0</v>
      </c>
      <c r="H223" s="19">
        <f>SUM(S223:W223)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>
        <f>SUM(I223:W223)</f>
        <v>0</v>
      </c>
    </row>
    <row r="224" spans="1:29" x14ac:dyDescent="0.35">
      <c r="A224" s="2">
        <v>3006</v>
      </c>
      <c r="B224" s="79" t="s">
        <v>309</v>
      </c>
      <c r="C224" t="s">
        <v>4</v>
      </c>
      <c r="D224" s="12" t="s">
        <v>915</v>
      </c>
      <c r="E224" s="12">
        <v>2</v>
      </c>
      <c r="F224" s="19">
        <f t="shared" si="24"/>
        <v>2</v>
      </c>
      <c r="G224" s="19">
        <f t="shared" si="25"/>
        <v>0</v>
      </c>
      <c r="H224" s="19">
        <f t="shared" si="26"/>
        <v>0</v>
      </c>
      <c r="J224" s="2">
        <v>2</v>
      </c>
      <c r="AC224" s="2">
        <f t="shared" si="23"/>
        <v>2</v>
      </c>
    </row>
    <row r="225" spans="1:29" x14ac:dyDescent="0.35">
      <c r="A225" s="2">
        <v>3308</v>
      </c>
      <c r="B225" s="79" t="s">
        <v>519</v>
      </c>
      <c r="C225" s="79" t="s">
        <v>546</v>
      </c>
      <c r="F225" s="19">
        <f>SUM(I225:M225)</f>
        <v>0</v>
      </c>
      <c r="G225" s="19">
        <f>SUM(N225:R225)</f>
        <v>0</v>
      </c>
      <c r="H225" s="19">
        <f>SUM(S225:W225)</f>
        <v>0</v>
      </c>
      <c r="AC225" s="2">
        <f>SUM(I225:W225)</f>
        <v>0</v>
      </c>
    </row>
    <row r="226" spans="1:29" s="124" customFormat="1" ht="14.25" customHeight="1" x14ac:dyDescent="0.35">
      <c r="A226" s="86">
        <v>3013</v>
      </c>
      <c r="B226" s="124" t="s">
        <v>310</v>
      </c>
      <c r="C226" s="124" t="s">
        <v>546</v>
      </c>
      <c r="D226" s="125"/>
      <c r="E226" s="125"/>
      <c r="F226" s="126">
        <f>SUM(I226:M226)</f>
        <v>1</v>
      </c>
      <c r="G226" s="126">
        <f>SUM(N226:R226)</f>
        <v>0</v>
      </c>
      <c r="H226" s="126">
        <f>SUM(S226:W226)</f>
        <v>0</v>
      </c>
      <c r="I226" s="86"/>
      <c r="J226" s="86">
        <v>1</v>
      </c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>
        <f>SUM(I226:W226)</f>
        <v>1</v>
      </c>
    </row>
    <row r="227" spans="1:29" x14ac:dyDescent="0.35">
      <c r="A227" s="2">
        <v>3034</v>
      </c>
      <c r="B227" s="79" t="s">
        <v>311</v>
      </c>
      <c r="C227" t="s">
        <v>4</v>
      </c>
      <c r="D227" s="12" t="s">
        <v>918</v>
      </c>
      <c r="E227" s="12">
        <v>10</v>
      </c>
      <c r="F227" s="19">
        <f t="shared" si="24"/>
        <v>2</v>
      </c>
      <c r="G227" s="19">
        <f t="shared" si="25"/>
        <v>0</v>
      </c>
      <c r="H227" s="19">
        <f t="shared" si="26"/>
        <v>0</v>
      </c>
      <c r="J227" s="2">
        <v>2</v>
      </c>
      <c r="AC227" s="2">
        <f t="shared" si="23"/>
        <v>2</v>
      </c>
    </row>
    <row r="228" spans="1:29" x14ac:dyDescent="0.35">
      <c r="A228" s="2">
        <v>3043</v>
      </c>
      <c r="B228" s="79" t="s">
        <v>312</v>
      </c>
      <c r="C228" t="s">
        <v>4</v>
      </c>
      <c r="D228" s="12" t="s">
        <v>916</v>
      </c>
      <c r="E228" s="12">
        <v>7</v>
      </c>
      <c r="F228" s="19">
        <f t="shared" si="24"/>
        <v>0</v>
      </c>
      <c r="G228" s="19">
        <f t="shared" si="25"/>
        <v>0</v>
      </c>
      <c r="H228" s="19">
        <f t="shared" si="26"/>
        <v>0</v>
      </c>
      <c r="J228" s="2">
        <v>0</v>
      </c>
      <c r="AC228" s="2">
        <f t="shared" si="23"/>
        <v>0</v>
      </c>
    </row>
    <row r="229" spans="1:29" x14ac:dyDescent="0.35">
      <c r="A229" s="2">
        <v>3100</v>
      </c>
      <c r="B229" s="79" t="s">
        <v>314</v>
      </c>
      <c r="C229" t="s">
        <v>4</v>
      </c>
      <c r="D229" s="12" t="s">
        <v>915</v>
      </c>
      <c r="E229" s="12">
        <v>2</v>
      </c>
      <c r="F229" s="19">
        <f t="shared" si="24"/>
        <v>0</v>
      </c>
      <c r="G229" s="19">
        <f t="shared" si="25"/>
        <v>0</v>
      </c>
      <c r="H229" s="19">
        <f t="shared" si="26"/>
        <v>0</v>
      </c>
      <c r="AC229" s="2">
        <f t="shared" si="23"/>
        <v>0</v>
      </c>
    </row>
    <row r="230" spans="1:29" x14ac:dyDescent="0.35">
      <c r="A230" s="2">
        <v>3101</v>
      </c>
      <c r="B230" s="79" t="s">
        <v>315</v>
      </c>
      <c r="C230" t="s">
        <v>4</v>
      </c>
      <c r="D230" s="12" t="s">
        <v>918</v>
      </c>
      <c r="E230" s="12">
        <v>5</v>
      </c>
      <c r="F230" s="19">
        <f t="shared" si="24"/>
        <v>0</v>
      </c>
      <c r="G230" s="19">
        <f t="shared" si="25"/>
        <v>0</v>
      </c>
      <c r="H230" s="19">
        <f t="shared" si="26"/>
        <v>0</v>
      </c>
      <c r="AC230" s="2">
        <f t="shared" si="23"/>
        <v>0</v>
      </c>
    </row>
    <row r="231" spans="1:29" x14ac:dyDescent="0.35">
      <c r="A231" s="2">
        <v>3102</v>
      </c>
      <c r="B231" s="79" t="s">
        <v>316</v>
      </c>
      <c r="C231" t="s">
        <v>4</v>
      </c>
      <c r="D231" s="12" t="s">
        <v>918</v>
      </c>
      <c r="E231" s="12">
        <v>9</v>
      </c>
      <c r="F231" s="19">
        <f t="shared" si="24"/>
        <v>0</v>
      </c>
      <c r="G231" s="19">
        <f t="shared" si="25"/>
        <v>0</v>
      </c>
      <c r="H231" s="19">
        <f t="shared" si="26"/>
        <v>0</v>
      </c>
      <c r="AC231" s="2">
        <f t="shared" si="23"/>
        <v>0</v>
      </c>
    </row>
    <row r="232" spans="1:29" x14ac:dyDescent="0.35">
      <c r="A232" s="2">
        <v>3103</v>
      </c>
      <c r="B232" s="79" t="s">
        <v>317</v>
      </c>
      <c r="C232" t="s">
        <v>4</v>
      </c>
      <c r="D232" s="12" t="s">
        <v>916</v>
      </c>
      <c r="E232" s="12">
        <v>7</v>
      </c>
      <c r="F232" s="19">
        <f t="shared" si="24"/>
        <v>0</v>
      </c>
      <c r="G232" s="19">
        <f t="shared" si="25"/>
        <v>0</v>
      </c>
      <c r="H232" s="19">
        <f t="shared" si="26"/>
        <v>0</v>
      </c>
      <c r="AC232" s="2">
        <f t="shared" si="23"/>
        <v>0</v>
      </c>
    </row>
    <row r="233" spans="1:29" x14ac:dyDescent="0.35">
      <c r="A233" s="2">
        <v>3104</v>
      </c>
      <c r="B233" s="79" t="s">
        <v>318</v>
      </c>
      <c r="C233" t="s">
        <v>4</v>
      </c>
      <c r="D233" s="12" t="s">
        <v>915</v>
      </c>
      <c r="E233" s="12">
        <v>8</v>
      </c>
      <c r="F233" s="19">
        <f t="shared" si="24"/>
        <v>0</v>
      </c>
      <c r="G233" s="19">
        <f t="shared" si="25"/>
        <v>0</v>
      </c>
      <c r="H233" s="19">
        <f t="shared" si="26"/>
        <v>0</v>
      </c>
      <c r="AC233" s="2">
        <f t="shared" si="23"/>
        <v>0</v>
      </c>
    </row>
    <row r="234" spans="1:29" x14ac:dyDescent="0.35">
      <c r="A234" s="2">
        <v>3105</v>
      </c>
      <c r="B234" s="79" t="s">
        <v>319</v>
      </c>
      <c r="C234" t="s">
        <v>4</v>
      </c>
      <c r="D234" s="12" t="s">
        <v>918</v>
      </c>
      <c r="E234" s="12">
        <v>10</v>
      </c>
      <c r="F234" s="19">
        <f t="shared" si="24"/>
        <v>0</v>
      </c>
      <c r="G234" s="19">
        <f t="shared" si="25"/>
        <v>0</v>
      </c>
      <c r="H234" s="19">
        <f t="shared" si="26"/>
        <v>0</v>
      </c>
      <c r="AC234" s="2">
        <f t="shared" si="23"/>
        <v>0</v>
      </c>
    </row>
    <row r="235" spans="1:29" x14ac:dyDescent="0.35">
      <c r="A235" s="2">
        <v>3106</v>
      </c>
      <c r="B235" s="79" t="s">
        <v>320</v>
      </c>
      <c r="C235" t="s">
        <v>4</v>
      </c>
      <c r="D235" s="12" t="s">
        <v>918</v>
      </c>
      <c r="E235" s="12">
        <v>9</v>
      </c>
      <c r="F235" s="19">
        <f t="shared" si="24"/>
        <v>0</v>
      </c>
      <c r="G235" s="19">
        <f t="shared" si="25"/>
        <v>0</v>
      </c>
      <c r="H235" s="19">
        <f t="shared" si="26"/>
        <v>0</v>
      </c>
      <c r="AC235" s="2">
        <f t="shared" si="23"/>
        <v>0</v>
      </c>
    </row>
    <row r="236" spans="1:29" x14ac:dyDescent="0.35">
      <c r="A236" s="2">
        <v>3107</v>
      </c>
      <c r="B236" s="79" t="s">
        <v>321</v>
      </c>
      <c r="C236" t="s">
        <v>4</v>
      </c>
      <c r="D236" s="12" t="s">
        <v>915</v>
      </c>
      <c r="E236" s="12">
        <v>2</v>
      </c>
      <c r="F236" s="19">
        <f t="shared" si="24"/>
        <v>0</v>
      </c>
      <c r="G236" s="19">
        <f t="shared" si="25"/>
        <v>0</v>
      </c>
      <c r="H236" s="19">
        <f t="shared" si="26"/>
        <v>0</v>
      </c>
      <c r="AC236" s="2">
        <f t="shared" si="23"/>
        <v>0</v>
      </c>
    </row>
    <row r="237" spans="1:29" x14ac:dyDescent="0.35">
      <c r="A237" s="2">
        <v>3109</v>
      </c>
      <c r="B237" s="79" t="s">
        <v>322</v>
      </c>
      <c r="C237" t="s">
        <v>4</v>
      </c>
      <c r="D237" s="12" t="s">
        <v>918</v>
      </c>
      <c r="E237" s="12">
        <v>10</v>
      </c>
      <c r="F237" s="19">
        <f t="shared" si="24"/>
        <v>0</v>
      </c>
      <c r="G237" s="19">
        <f t="shared" si="25"/>
        <v>0</v>
      </c>
      <c r="H237" s="19">
        <f t="shared" si="26"/>
        <v>0</v>
      </c>
      <c r="AC237" s="2">
        <f t="shared" si="23"/>
        <v>0</v>
      </c>
    </row>
    <row r="238" spans="1:29" x14ac:dyDescent="0.35">
      <c r="A238" s="2">
        <v>3110</v>
      </c>
      <c r="B238" s="79" t="s">
        <v>467</v>
      </c>
      <c r="C238" t="s">
        <v>4</v>
      </c>
      <c r="D238" s="12" t="s">
        <v>916</v>
      </c>
      <c r="E238" s="12">
        <v>7</v>
      </c>
      <c r="F238" s="19">
        <f t="shared" si="24"/>
        <v>0</v>
      </c>
      <c r="G238" s="19">
        <f t="shared" si="25"/>
        <v>0</v>
      </c>
      <c r="H238" s="19">
        <f t="shared" si="26"/>
        <v>0</v>
      </c>
      <c r="AC238" s="2">
        <f t="shared" si="23"/>
        <v>0</v>
      </c>
    </row>
    <row r="239" spans="1:29" x14ac:dyDescent="0.35">
      <c r="A239" s="2">
        <v>3111</v>
      </c>
      <c r="B239" s="79" t="s">
        <v>323</v>
      </c>
      <c r="C239" t="s">
        <v>4</v>
      </c>
      <c r="D239" s="12" t="s">
        <v>916</v>
      </c>
      <c r="E239" s="12">
        <v>7</v>
      </c>
      <c r="F239" s="19">
        <f t="shared" si="24"/>
        <v>0</v>
      </c>
      <c r="G239" s="19">
        <f t="shared" si="25"/>
        <v>0</v>
      </c>
      <c r="H239" s="19">
        <f t="shared" si="26"/>
        <v>0</v>
      </c>
      <c r="AC239" s="2">
        <f t="shared" si="23"/>
        <v>0</v>
      </c>
    </row>
    <row r="240" spans="1:29" x14ac:dyDescent="0.35">
      <c r="A240" s="2">
        <v>3112</v>
      </c>
      <c r="B240" s="79" t="s">
        <v>324</v>
      </c>
      <c r="C240" t="s">
        <v>4</v>
      </c>
      <c r="D240" s="12" t="s">
        <v>916</v>
      </c>
      <c r="E240" s="12">
        <v>7</v>
      </c>
      <c r="F240" s="19">
        <f t="shared" si="24"/>
        <v>0</v>
      </c>
      <c r="G240" s="19">
        <f t="shared" si="25"/>
        <v>0</v>
      </c>
      <c r="H240" s="19">
        <f t="shared" si="26"/>
        <v>0</v>
      </c>
      <c r="AC240" s="2">
        <f t="shared" si="23"/>
        <v>0</v>
      </c>
    </row>
    <row r="241" spans="1:29" x14ac:dyDescent="0.35">
      <c r="A241" s="2">
        <v>3113</v>
      </c>
      <c r="B241" s="79" t="s">
        <v>325</v>
      </c>
      <c r="C241" t="s">
        <v>4</v>
      </c>
      <c r="D241" s="12" t="s">
        <v>916</v>
      </c>
      <c r="E241" s="12">
        <v>7</v>
      </c>
      <c r="F241" s="19">
        <f t="shared" si="24"/>
        <v>0</v>
      </c>
      <c r="G241" s="19">
        <f t="shared" si="25"/>
        <v>0</v>
      </c>
      <c r="H241" s="19">
        <f t="shared" si="26"/>
        <v>0</v>
      </c>
      <c r="AC241" s="2">
        <f t="shared" si="23"/>
        <v>0</v>
      </c>
    </row>
    <row r="242" spans="1:29" x14ac:dyDescent="0.35">
      <c r="A242" s="2">
        <v>3114</v>
      </c>
      <c r="B242" s="79" t="s">
        <v>326</v>
      </c>
      <c r="C242" t="s">
        <v>4</v>
      </c>
      <c r="D242" s="12" t="s">
        <v>916</v>
      </c>
      <c r="E242" s="12">
        <v>7</v>
      </c>
      <c r="F242" s="19">
        <f t="shared" si="24"/>
        <v>0</v>
      </c>
      <c r="G242" s="19">
        <f t="shared" si="25"/>
        <v>0</v>
      </c>
      <c r="H242" s="19">
        <f t="shared" si="26"/>
        <v>0</v>
      </c>
      <c r="AC242" s="2">
        <f t="shared" ref="AC242:AC335" si="27">SUM(I242:W242)</f>
        <v>0</v>
      </c>
    </row>
    <row r="243" spans="1:29" x14ac:dyDescent="0.35">
      <c r="A243" s="2">
        <v>3115</v>
      </c>
      <c r="B243" s="79" t="s">
        <v>327</v>
      </c>
      <c r="C243" t="s">
        <v>4</v>
      </c>
      <c r="D243" s="12" t="s">
        <v>916</v>
      </c>
      <c r="E243" s="12">
        <v>7</v>
      </c>
      <c r="F243" s="19">
        <f t="shared" si="24"/>
        <v>0</v>
      </c>
      <c r="G243" s="19">
        <f t="shared" si="25"/>
        <v>0</v>
      </c>
      <c r="H243" s="19">
        <f t="shared" si="26"/>
        <v>0</v>
      </c>
      <c r="AC243" s="2">
        <f t="shared" si="27"/>
        <v>0</v>
      </c>
    </row>
    <row r="244" spans="1:29" x14ac:dyDescent="0.35">
      <c r="A244" s="2">
        <v>3116</v>
      </c>
      <c r="B244" s="79" t="s">
        <v>328</v>
      </c>
      <c r="C244" t="s">
        <v>4</v>
      </c>
      <c r="D244" s="12" t="s">
        <v>916</v>
      </c>
      <c r="E244" s="12">
        <v>7</v>
      </c>
      <c r="F244" s="19">
        <f t="shared" si="24"/>
        <v>0</v>
      </c>
      <c r="G244" s="19">
        <f t="shared" si="25"/>
        <v>0</v>
      </c>
      <c r="H244" s="19">
        <f t="shared" si="26"/>
        <v>0</v>
      </c>
      <c r="AC244" s="2">
        <f t="shared" si="27"/>
        <v>0</v>
      </c>
    </row>
    <row r="245" spans="1:29" x14ac:dyDescent="0.35">
      <c r="A245" s="2">
        <v>3117</v>
      </c>
      <c r="B245" s="79" t="s">
        <v>329</v>
      </c>
      <c r="C245" t="s">
        <v>4</v>
      </c>
      <c r="D245" s="12" t="s">
        <v>916</v>
      </c>
      <c r="E245" s="12">
        <v>7</v>
      </c>
      <c r="F245" s="19">
        <f t="shared" si="24"/>
        <v>0</v>
      </c>
      <c r="G245" s="19">
        <f t="shared" si="25"/>
        <v>0</v>
      </c>
      <c r="H245" s="19">
        <f t="shared" si="26"/>
        <v>0</v>
      </c>
      <c r="AC245" s="2">
        <f t="shared" si="27"/>
        <v>0</v>
      </c>
    </row>
    <row r="246" spans="1:29" x14ac:dyDescent="0.35">
      <c r="A246" s="2">
        <v>3118</v>
      </c>
      <c r="B246" s="79" t="s">
        <v>330</v>
      </c>
      <c r="C246" t="s">
        <v>4</v>
      </c>
      <c r="D246" s="12" t="s">
        <v>916</v>
      </c>
      <c r="E246" s="12">
        <v>7</v>
      </c>
      <c r="F246" s="19">
        <f t="shared" si="24"/>
        <v>0</v>
      </c>
      <c r="G246" s="19">
        <f t="shared" si="25"/>
        <v>0</v>
      </c>
      <c r="H246" s="19">
        <f t="shared" si="26"/>
        <v>0</v>
      </c>
      <c r="AC246" s="2">
        <f t="shared" si="27"/>
        <v>0</v>
      </c>
    </row>
    <row r="247" spans="1:29" x14ac:dyDescent="0.35">
      <c r="A247" s="2">
        <v>3119</v>
      </c>
      <c r="B247" s="79" t="s">
        <v>331</v>
      </c>
      <c r="C247" t="s">
        <v>4</v>
      </c>
      <c r="D247" s="12" t="s">
        <v>916</v>
      </c>
      <c r="E247" s="12">
        <v>7</v>
      </c>
      <c r="F247" s="19">
        <f t="shared" si="24"/>
        <v>0</v>
      </c>
      <c r="G247" s="19">
        <f t="shared" si="25"/>
        <v>0</v>
      </c>
      <c r="H247" s="19">
        <f t="shared" si="26"/>
        <v>0</v>
      </c>
      <c r="AC247" s="2">
        <f t="shared" si="27"/>
        <v>0</v>
      </c>
    </row>
    <row r="248" spans="1:29" x14ac:dyDescent="0.35">
      <c r="A248" s="2">
        <v>3120</v>
      </c>
      <c r="B248" s="79" t="s">
        <v>332</v>
      </c>
      <c r="C248" t="s">
        <v>4</v>
      </c>
      <c r="D248" s="12" t="s">
        <v>916</v>
      </c>
      <c r="E248" s="12">
        <v>7</v>
      </c>
      <c r="F248" s="19">
        <f t="shared" si="24"/>
        <v>0</v>
      </c>
      <c r="G248" s="19">
        <f t="shared" si="25"/>
        <v>0</v>
      </c>
      <c r="H248" s="19">
        <f t="shared" si="26"/>
        <v>0</v>
      </c>
      <c r="AC248" s="2">
        <f t="shared" si="27"/>
        <v>0</v>
      </c>
    </row>
    <row r="249" spans="1:29" x14ac:dyDescent="0.35">
      <c r="A249" s="2">
        <v>3121</v>
      </c>
      <c r="B249" s="79" t="s">
        <v>333</v>
      </c>
      <c r="C249" t="s">
        <v>4</v>
      </c>
      <c r="D249" s="12" t="s">
        <v>916</v>
      </c>
      <c r="E249" s="12">
        <v>7</v>
      </c>
      <c r="F249" s="19">
        <f t="shared" si="24"/>
        <v>0</v>
      </c>
      <c r="G249" s="19">
        <f t="shared" si="25"/>
        <v>0</v>
      </c>
      <c r="H249" s="19">
        <f t="shared" si="26"/>
        <v>0</v>
      </c>
      <c r="AC249" s="2">
        <f t="shared" si="27"/>
        <v>0</v>
      </c>
    </row>
    <row r="250" spans="1:29" x14ac:dyDescent="0.35">
      <c r="A250" s="2">
        <v>3122</v>
      </c>
      <c r="B250" s="79" t="s">
        <v>334</v>
      </c>
      <c r="C250" t="s">
        <v>4</v>
      </c>
      <c r="D250" s="12" t="s">
        <v>916</v>
      </c>
      <c r="E250" s="12">
        <v>7</v>
      </c>
      <c r="F250" s="19">
        <f t="shared" si="24"/>
        <v>0</v>
      </c>
      <c r="G250" s="19">
        <f t="shared" si="25"/>
        <v>0</v>
      </c>
      <c r="H250" s="19">
        <f t="shared" si="26"/>
        <v>0</v>
      </c>
      <c r="AC250" s="2">
        <f t="shared" si="27"/>
        <v>0</v>
      </c>
    </row>
    <row r="251" spans="1:29" s="79" customFormat="1" x14ac:dyDescent="0.35">
      <c r="A251" s="2">
        <v>3123</v>
      </c>
      <c r="B251" s="79" t="s">
        <v>335</v>
      </c>
      <c r="C251" s="79" t="s">
        <v>4</v>
      </c>
      <c r="D251" s="12" t="s">
        <v>918</v>
      </c>
      <c r="E251" s="12">
        <v>9</v>
      </c>
      <c r="F251" s="19">
        <f t="shared" si="24"/>
        <v>0</v>
      </c>
      <c r="G251" s="19">
        <f t="shared" si="25"/>
        <v>0</v>
      </c>
      <c r="H251" s="19">
        <f t="shared" si="26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>
        <f t="shared" si="27"/>
        <v>0</v>
      </c>
    </row>
    <row r="252" spans="1:29" s="79" customFormat="1" x14ac:dyDescent="0.35">
      <c r="A252" s="2">
        <v>3124</v>
      </c>
      <c r="B252" s="79" t="s">
        <v>336</v>
      </c>
      <c r="C252" s="79" t="s">
        <v>4</v>
      </c>
      <c r="D252" s="12" t="s">
        <v>918</v>
      </c>
      <c r="E252" s="12">
        <v>10</v>
      </c>
      <c r="F252" s="19">
        <f t="shared" si="24"/>
        <v>0</v>
      </c>
      <c r="G252" s="19">
        <f t="shared" si="25"/>
        <v>0</v>
      </c>
      <c r="H252" s="19">
        <f t="shared" si="26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>
        <f t="shared" si="27"/>
        <v>0</v>
      </c>
    </row>
    <row r="253" spans="1:29" s="79" customFormat="1" x14ac:dyDescent="0.35">
      <c r="A253" s="2">
        <v>3127</v>
      </c>
      <c r="B253" s="79" t="s">
        <v>468</v>
      </c>
      <c r="C253" s="79" t="s">
        <v>4</v>
      </c>
      <c r="D253" s="12" t="s">
        <v>915</v>
      </c>
      <c r="E253" s="12">
        <v>8</v>
      </c>
      <c r="F253" s="19">
        <f t="shared" si="24"/>
        <v>0</v>
      </c>
      <c r="G253" s="19">
        <f t="shared" si="25"/>
        <v>0</v>
      </c>
      <c r="H253" s="19">
        <f t="shared" si="26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>
        <f t="shared" si="27"/>
        <v>0</v>
      </c>
    </row>
    <row r="254" spans="1:29" s="79" customFormat="1" x14ac:dyDescent="0.35">
      <c r="A254" s="2">
        <v>3128</v>
      </c>
      <c r="B254" s="79" t="s">
        <v>338</v>
      </c>
      <c r="C254" s="79" t="s">
        <v>4</v>
      </c>
      <c r="D254" s="12" t="s">
        <v>915</v>
      </c>
      <c r="E254" s="12">
        <v>8</v>
      </c>
      <c r="F254" s="19">
        <f t="shared" si="24"/>
        <v>0</v>
      </c>
      <c r="G254" s="19">
        <f t="shared" si="25"/>
        <v>0</v>
      </c>
      <c r="H254" s="19">
        <f t="shared" si="26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>
        <f t="shared" si="27"/>
        <v>0</v>
      </c>
    </row>
    <row r="255" spans="1:29" s="79" customFormat="1" x14ac:dyDescent="0.35">
      <c r="A255" s="2">
        <v>3130</v>
      </c>
      <c r="B255" s="79" t="s">
        <v>340</v>
      </c>
      <c r="C255" s="79" t="s">
        <v>4</v>
      </c>
      <c r="D255" s="12" t="s">
        <v>918</v>
      </c>
      <c r="E255" s="12">
        <v>5</v>
      </c>
      <c r="F255" s="19">
        <f t="shared" si="24"/>
        <v>0</v>
      </c>
      <c r="G255" s="19">
        <f t="shared" si="25"/>
        <v>0</v>
      </c>
      <c r="H255" s="19">
        <f t="shared" si="26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>
        <f t="shared" si="27"/>
        <v>0</v>
      </c>
    </row>
    <row r="256" spans="1:29" s="79" customFormat="1" x14ac:dyDescent="0.35">
      <c r="A256" s="2">
        <v>3131</v>
      </c>
      <c r="B256" s="79" t="s">
        <v>341</v>
      </c>
      <c r="C256" s="79" t="s">
        <v>4</v>
      </c>
      <c r="D256" s="12" t="s">
        <v>916</v>
      </c>
      <c r="E256" s="12">
        <v>7</v>
      </c>
      <c r="F256" s="19">
        <f t="shared" si="24"/>
        <v>0</v>
      </c>
      <c r="G256" s="19">
        <f t="shared" si="25"/>
        <v>0</v>
      </c>
      <c r="H256" s="19">
        <f t="shared" si="26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>
        <f t="shared" si="27"/>
        <v>0</v>
      </c>
    </row>
    <row r="257" spans="1:29" s="79" customFormat="1" x14ac:dyDescent="0.35">
      <c r="A257" s="2">
        <v>3132</v>
      </c>
      <c r="B257" s="79" t="s">
        <v>342</v>
      </c>
      <c r="C257" s="79" t="s">
        <v>4</v>
      </c>
      <c r="D257" s="12" t="s">
        <v>916</v>
      </c>
      <c r="E257" s="12">
        <v>7</v>
      </c>
      <c r="F257" s="19">
        <f t="shared" si="24"/>
        <v>0</v>
      </c>
      <c r="G257" s="19">
        <f t="shared" si="25"/>
        <v>0</v>
      </c>
      <c r="H257" s="19">
        <f t="shared" si="26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>
        <f t="shared" si="27"/>
        <v>0</v>
      </c>
    </row>
    <row r="258" spans="1:29" s="79" customFormat="1" x14ac:dyDescent="0.35">
      <c r="A258" s="2">
        <v>3133</v>
      </c>
      <c r="B258" s="79" t="s">
        <v>343</v>
      </c>
      <c r="C258" s="79" t="s">
        <v>4</v>
      </c>
      <c r="D258" s="12" t="s">
        <v>916</v>
      </c>
      <c r="E258" s="12">
        <v>7</v>
      </c>
      <c r="F258" s="19">
        <f t="shared" si="24"/>
        <v>0</v>
      </c>
      <c r="G258" s="19">
        <f t="shared" si="25"/>
        <v>0</v>
      </c>
      <c r="H258" s="19">
        <f t="shared" si="26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>
        <f t="shared" si="27"/>
        <v>0</v>
      </c>
    </row>
    <row r="259" spans="1:29" s="79" customFormat="1" x14ac:dyDescent="0.35">
      <c r="A259" s="2">
        <v>3137</v>
      </c>
      <c r="B259" s="79" t="s">
        <v>345</v>
      </c>
      <c r="C259" s="79" t="s">
        <v>4</v>
      </c>
      <c r="D259" s="12" t="s">
        <v>916</v>
      </c>
      <c r="E259" s="12">
        <v>7</v>
      </c>
      <c r="F259" s="19">
        <f t="shared" si="24"/>
        <v>0</v>
      </c>
      <c r="G259" s="19">
        <f t="shared" si="25"/>
        <v>0</v>
      </c>
      <c r="H259" s="19">
        <f t="shared" si="26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>
        <f t="shared" si="27"/>
        <v>0</v>
      </c>
    </row>
    <row r="260" spans="1:29" s="79" customFormat="1" x14ac:dyDescent="0.35">
      <c r="A260" s="2">
        <v>3138</v>
      </c>
      <c r="B260" s="79" t="s">
        <v>346</v>
      </c>
      <c r="C260" s="79" t="s">
        <v>4</v>
      </c>
      <c r="D260" s="12" t="s">
        <v>915</v>
      </c>
      <c r="E260" s="12">
        <v>8</v>
      </c>
      <c r="F260" s="19">
        <f t="shared" si="24"/>
        <v>0</v>
      </c>
      <c r="G260" s="19">
        <f t="shared" si="25"/>
        <v>0</v>
      </c>
      <c r="H260" s="19">
        <f t="shared" si="26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>
        <f t="shared" si="27"/>
        <v>0</v>
      </c>
    </row>
    <row r="261" spans="1:29" s="79" customFormat="1" x14ac:dyDescent="0.35">
      <c r="A261" s="2">
        <v>3139</v>
      </c>
      <c r="B261" s="79" t="s">
        <v>347</v>
      </c>
      <c r="C261" s="79" t="s">
        <v>4</v>
      </c>
      <c r="D261" s="12" t="s">
        <v>918</v>
      </c>
      <c r="E261" s="12">
        <v>10</v>
      </c>
      <c r="F261" s="19">
        <f t="shared" si="24"/>
        <v>0</v>
      </c>
      <c r="G261" s="19">
        <f t="shared" si="25"/>
        <v>0</v>
      </c>
      <c r="H261" s="19">
        <f t="shared" si="26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>
        <f t="shared" si="27"/>
        <v>0</v>
      </c>
    </row>
    <row r="262" spans="1:29" s="79" customFormat="1" x14ac:dyDescent="0.35">
      <c r="A262" s="2">
        <v>3140</v>
      </c>
      <c r="B262" s="79" t="s">
        <v>348</v>
      </c>
      <c r="C262" s="79" t="s">
        <v>4</v>
      </c>
      <c r="D262" s="12" t="s">
        <v>915</v>
      </c>
      <c r="E262" s="12">
        <v>8</v>
      </c>
      <c r="F262" s="19">
        <f t="shared" si="24"/>
        <v>0</v>
      </c>
      <c r="G262" s="19">
        <f t="shared" si="25"/>
        <v>0</v>
      </c>
      <c r="H262" s="19">
        <f t="shared" si="26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>
        <f t="shared" si="27"/>
        <v>0</v>
      </c>
    </row>
    <row r="263" spans="1:29" s="79" customFormat="1" x14ac:dyDescent="0.35">
      <c r="A263" s="2">
        <v>3141</v>
      </c>
      <c r="B263" s="79" t="s">
        <v>349</v>
      </c>
      <c r="C263" s="79" t="s">
        <v>4</v>
      </c>
      <c r="D263" s="12" t="s">
        <v>918</v>
      </c>
      <c r="E263" s="12">
        <v>10</v>
      </c>
      <c r="F263" s="19">
        <f t="shared" si="24"/>
        <v>0</v>
      </c>
      <c r="G263" s="19">
        <f t="shared" si="25"/>
        <v>0</v>
      </c>
      <c r="H263" s="19">
        <f t="shared" si="26"/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>
        <f t="shared" si="27"/>
        <v>0</v>
      </c>
    </row>
    <row r="264" spans="1:29" s="79" customFormat="1" x14ac:dyDescent="0.35">
      <c r="A264" s="2">
        <v>3143</v>
      </c>
      <c r="B264" s="79" t="s">
        <v>351</v>
      </c>
      <c r="C264" s="79" t="s">
        <v>4</v>
      </c>
      <c r="D264" s="12" t="s">
        <v>918</v>
      </c>
      <c r="E264" s="12">
        <v>10</v>
      </c>
      <c r="F264" s="19">
        <f t="shared" si="24"/>
        <v>0</v>
      </c>
      <c r="G264" s="19">
        <f t="shared" si="25"/>
        <v>0</v>
      </c>
      <c r="H264" s="19">
        <f t="shared" si="26"/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>
        <f t="shared" si="27"/>
        <v>0</v>
      </c>
    </row>
    <row r="265" spans="1:29" s="79" customFormat="1" x14ac:dyDescent="0.35">
      <c r="A265" s="2">
        <v>3144</v>
      </c>
      <c r="B265" s="79" t="s">
        <v>352</v>
      </c>
      <c r="C265" s="79" t="s">
        <v>4</v>
      </c>
      <c r="D265" s="12" t="s">
        <v>918</v>
      </c>
      <c r="E265" s="12">
        <v>10</v>
      </c>
      <c r="F265" s="19">
        <f t="shared" si="24"/>
        <v>0</v>
      </c>
      <c r="G265" s="19">
        <f t="shared" si="25"/>
        <v>0</v>
      </c>
      <c r="H265" s="19">
        <f t="shared" si="26"/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>
        <f t="shared" si="27"/>
        <v>0</v>
      </c>
    </row>
    <row r="266" spans="1:29" s="79" customFormat="1" x14ac:dyDescent="0.35">
      <c r="A266" s="2">
        <v>3145</v>
      </c>
      <c r="B266" s="79" t="s">
        <v>353</v>
      </c>
      <c r="C266" s="79" t="s">
        <v>4</v>
      </c>
      <c r="D266" s="12" t="s">
        <v>918</v>
      </c>
      <c r="E266" s="12">
        <v>10</v>
      </c>
      <c r="F266" s="19">
        <f t="shared" si="24"/>
        <v>0</v>
      </c>
      <c r="G266" s="19">
        <f t="shared" si="25"/>
        <v>0</v>
      </c>
      <c r="H266" s="19">
        <f t="shared" si="26"/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>
        <f t="shared" si="27"/>
        <v>0</v>
      </c>
    </row>
    <row r="267" spans="1:29" s="79" customFormat="1" x14ac:dyDescent="0.35">
      <c r="A267" s="2">
        <v>3146</v>
      </c>
      <c r="B267" s="79" t="s">
        <v>354</v>
      </c>
      <c r="C267" s="79" t="s">
        <v>4</v>
      </c>
      <c r="D267" s="12" t="s">
        <v>916</v>
      </c>
      <c r="E267" s="12">
        <v>7</v>
      </c>
      <c r="F267" s="19">
        <f t="shared" si="24"/>
        <v>0</v>
      </c>
      <c r="G267" s="19">
        <f t="shared" si="25"/>
        <v>0</v>
      </c>
      <c r="H267" s="19">
        <f t="shared" si="26"/>
        <v>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>
        <f t="shared" si="27"/>
        <v>0</v>
      </c>
    </row>
    <row r="268" spans="1:29" s="79" customFormat="1" x14ac:dyDescent="0.35">
      <c r="A268" s="2">
        <v>3147</v>
      </c>
      <c r="B268" s="79" t="s">
        <v>355</v>
      </c>
      <c r="C268" s="79" t="s">
        <v>4</v>
      </c>
      <c r="D268" s="12" t="s">
        <v>918</v>
      </c>
      <c r="E268" s="12">
        <v>5</v>
      </c>
      <c r="F268" s="19">
        <f t="shared" si="24"/>
        <v>0</v>
      </c>
      <c r="G268" s="19">
        <f t="shared" si="25"/>
        <v>0</v>
      </c>
      <c r="H268" s="19">
        <f t="shared" si="26"/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>
        <f t="shared" si="27"/>
        <v>0</v>
      </c>
    </row>
    <row r="269" spans="1:29" s="79" customFormat="1" x14ac:dyDescent="0.35">
      <c r="A269" s="2">
        <v>3151</v>
      </c>
      <c r="B269" s="79" t="s">
        <v>357</v>
      </c>
      <c r="C269" s="79" t="s">
        <v>4</v>
      </c>
      <c r="D269" s="12" t="s">
        <v>916</v>
      </c>
      <c r="E269" s="12">
        <v>7</v>
      </c>
      <c r="F269" s="19">
        <f t="shared" si="24"/>
        <v>0</v>
      </c>
      <c r="G269" s="19">
        <f t="shared" si="25"/>
        <v>0</v>
      </c>
      <c r="H269" s="19">
        <f t="shared" si="26"/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>
        <f t="shared" si="27"/>
        <v>0</v>
      </c>
    </row>
    <row r="270" spans="1:29" s="79" customFormat="1" x14ac:dyDescent="0.35">
      <c r="A270" s="2">
        <v>3152</v>
      </c>
      <c r="B270" s="79" t="s">
        <v>358</v>
      </c>
      <c r="C270" s="79" t="s">
        <v>4</v>
      </c>
      <c r="D270" s="12" t="s">
        <v>916</v>
      </c>
      <c r="E270" s="12">
        <v>7</v>
      </c>
      <c r="F270" s="19">
        <f t="shared" si="24"/>
        <v>0</v>
      </c>
      <c r="G270" s="19">
        <f t="shared" si="25"/>
        <v>0</v>
      </c>
      <c r="H270" s="19">
        <f t="shared" si="26"/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>
        <f t="shared" si="27"/>
        <v>0</v>
      </c>
    </row>
    <row r="271" spans="1:29" s="79" customFormat="1" x14ac:dyDescent="0.35">
      <c r="A271" s="2">
        <v>3153</v>
      </c>
      <c r="B271" s="79" t="s">
        <v>469</v>
      </c>
      <c r="C271" s="79" t="s">
        <v>4</v>
      </c>
      <c r="D271" s="12" t="s">
        <v>918</v>
      </c>
      <c r="E271" s="12">
        <v>10</v>
      </c>
      <c r="F271" s="19">
        <f t="shared" si="24"/>
        <v>1</v>
      </c>
      <c r="G271" s="19">
        <f t="shared" si="25"/>
        <v>0</v>
      </c>
      <c r="H271" s="19">
        <f t="shared" si="26"/>
        <v>0</v>
      </c>
      <c r="I271" s="2"/>
      <c r="J271" s="2">
        <v>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>
        <f t="shared" si="27"/>
        <v>1</v>
      </c>
    </row>
    <row r="272" spans="1:29" s="79" customFormat="1" x14ac:dyDescent="0.35">
      <c r="A272" s="2">
        <v>3154</v>
      </c>
      <c r="B272" s="79" t="s">
        <v>359</v>
      </c>
      <c r="C272" s="79" t="s">
        <v>4</v>
      </c>
      <c r="D272" s="12" t="s">
        <v>916</v>
      </c>
      <c r="E272" s="12">
        <v>7</v>
      </c>
      <c r="F272" s="19">
        <f t="shared" si="24"/>
        <v>0</v>
      </c>
      <c r="G272" s="19">
        <f t="shared" si="25"/>
        <v>0</v>
      </c>
      <c r="H272" s="19">
        <f t="shared" si="26"/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>
        <f t="shared" si="27"/>
        <v>0</v>
      </c>
    </row>
    <row r="273" spans="1:29" s="79" customFormat="1" x14ac:dyDescent="0.35">
      <c r="A273" s="2">
        <v>3155</v>
      </c>
      <c r="B273" s="79" t="s">
        <v>360</v>
      </c>
      <c r="C273" s="79" t="s">
        <v>4</v>
      </c>
      <c r="D273" s="12" t="s">
        <v>916</v>
      </c>
      <c r="E273" s="12">
        <v>7</v>
      </c>
      <c r="F273" s="19">
        <f t="shared" si="24"/>
        <v>0</v>
      </c>
      <c r="G273" s="19">
        <f t="shared" si="25"/>
        <v>0</v>
      </c>
      <c r="H273" s="19">
        <f t="shared" si="26"/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>
        <f t="shared" si="27"/>
        <v>0</v>
      </c>
    </row>
    <row r="274" spans="1:29" s="79" customFormat="1" x14ac:dyDescent="0.35">
      <c r="A274" s="2">
        <v>3157</v>
      </c>
      <c r="B274" s="79" t="s">
        <v>361</v>
      </c>
      <c r="C274" s="79" t="s">
        <v>4</v>
      </c>
      <c r="D274" s="12" t="s">
        <v>916</v>
      </c>
      <c r="E274" s="12">
        <v>7</v>
      </c>
      <c r="F274" s="19">
        <f t="shared" si="24"/>
        <v>0</v>
      </c>
      <c r="G274" s="19">
        <f t="shared" si="25"/>
        <v>0</v>
      </c>
      <c r="H274" s="19">
        <f t="shared" si="26"/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>
        <f t="shared" si="27"/>
        <v>0</v>
      </c>
    </row>
    <row r="275" spans="1:29" s="79" customFormat="1" x14ac:dyDescent="0.35">
      <c r="A275" s="2">
        <v>3158</v>
      </c>
      <c r="B275" s="79" t="s">
        <v>362</v>
      </c>
      <c r="C275" s="79" t="s">
        <v>4</v>
      </c>
      <c r="D275" s="12" t="s">
        <v>916</v>
      </c>
      <c r="E275" s="12">
        <v>7</v>
      </c>
      <c r="F275" s="19">
        <f t="shared" si="24"/>
        <v>0</v>
      </c>
      <c r="G275" s="19">
        <f t="shared" si="25"/>
        <v>0</v>
      </c>
      <c r="H275" s="19">
        <f t="shared" si="26"/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>
        <f t="shared" si="27"/>
        <v>0</v>
      </c>
    </row>
    <row r="276" spans="1:29" s="79" customFormat="1" x14ac:dyDescent="0.35">
      <c r="A276" s="2">
        <v>3159</v>
      </c>
      <c r="B276" s="79" t="s">
        <v>363</v>
      </c>
      <c r="C276" s="79" t="s">
        <v>4</v>
      </c>
      <c r="D276" s="12" t="s">
        <v>916</v>
      </c>
      <c r="E276" s="12">
        <v>7</v>
      </c>
      <c r="F276" s="19">
        <f t="shared" si="24"/>
        <v>0</v>
      </c>
      <c r="G276" s="19">
        <f t="shared" si="25"/>
        <v>0</v>
      </c>
      <c r="H276" s="19">
        <f t="shared" si="26"/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>
        <f t="shared" si="27"/>
        <v>0</v>
      </c>
    </row>
    <row r="277" spans="1:29" s="79" customFormat="1" x14ac:dyDescent="0.35">
      <c r="A277" s="2">
        <v>3160</v>
      </c>
      <c r="B277" s="79" t="s">
        <v>364</v>
      </c>
      <c r="C277" s="79" t="s">
        <v>4</v>
      </c>
      <c r="D277" s="12" t="s">
        <v>918</v>
      </c>
      <c r="E277" s="12">
        <v>9</v>
      </c>
      <c r="F277" s="19">
        <f t="shared" si="24"/>
        <v>0</v>
      </c>
      <c r="G277" s="19">
        <f t="shared" si="25"/>
        <v>0</v>
      </c>
      <c r="H277" s="19">
        <f t="shared" si="26"/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>
        <f t="shared" si="27"/>
        <v>0</v>
      </c>
    </row>
    <row r="278" spans="1:29" s="79" customFormat="1" x14ac:dyDescent="0.35">
      <c r="A278" s="2">
        <v>3161</v>
      </c>
      <c r="B278" s="79" t="s">
        <v>365</v>
      </c>
      <c r="C278" s="79" t="s">
        <v>4</v>
      </c>
      <c r="D278" s="12" t="s">
        <v>918</v>
      </c>
      <c r="E278" s="12">
        <v>9</v>
      </c>
      <c r="F278" s="19">
        <f t="shared" si="24"/>
        <v>0</v>
      </c>
      <c r="G278" s="19">
        <f t="shared" si="25"/>
        <v>0</v>
      </c>
      <c r="H278" s="19">
        <f t="shared" si="26"/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>
        <f t="shared" si="27"/>
        <v>0</v>
      </c>
    </row>
    <row r="279" spans="1:29" s="79" customFormat="1" x14ac:dyDescent="0.35">
      <c r="A279" s="2">
        <v>3162</v>
      </c>
      <c r="B279" s="79" t="s">
        <v>366</v>
      </c>
      <c r="C279" s="79" t="s">
        <v>4</v>
      </c>
      <c r="D279" s="12" t="s">
        <v>918</v>
      </c>
      <c r="E279" s="12">
        <v>10</v>
      </c>
      <c r="F279" s="19">
        <f t="shared" si="24"/>
        <v>0</v>
      </c>
      <c r="G279" s="19">
        <f t="shared" si="25"/>
        <v>0</v>
      </c>
      <c r="H279" s="19">
        <f t="shared" si="26"/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>
        <f t="shared" si="27"/>
        <v>0</v>
      </c>
    </row>
    <row r="280" spans="1:29" s="79" customFormat="1" x14ac:dyDescent="0.35">
      <c r="A280" s="2">
        <v>3163</v>
      </c>
      <c r="B280" s="79" t="s">
        <v>367</v>
      </c>
      <c r="C280" s="79" t="s">
        <v>4</v>
      </c>
      <c r="D280" s="12" t="s">
        <v>916</v>
      </c>
      <c r="E280" s="12">
        <v>7</v>
      </c>
      <c r="F280" s="19">
        <f t="shared" si="24"/>
        <v>0</v>
      </c>
      <c r="G280" s="19">
        <f t="shared" si="25"/>
        <v>0</v>
      </c>
      <c r="H280" s="19">
        <f t="shared" si="26"/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>
        <f t="shared" si="27"/>
        <v>0</v>
      </c>
    </row>
    <row r="281" spans="1:29" s="79" customFormat="1" x14ac:dyDescent="0.35">
      <c r="A281" s="2">
        <v>3164</v>
      </c>
      <c r="B281" s="79" t="s">
        <v>368</v>
      </c>
      <c r="C281" s="79" t="s">
        <v>4</v>
      </c>
      <c r="D281" s="12" t="s">
        <v>918</v>
      </c>
      <c r="E281" s="12">
        <v>10</v>
      </c>
      <c r="F281" s="19">
        <f t="shared" si="24"/>
        <v>0</v>
      </c>
      <c r="G281" s="19">
        <f t="shared" si="25"/>
        <v>0</v>
      </c>
      <c r="H281" s="19">
        <f t="shared" si="26"/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>
        <f t="shared" si="27"/>
        <v>0</v>
      </c>
    </row>
    <row r="282" spans="1:29" s="79" customFormat="1" x14ac:dyDescent="0.35">
      <c r="A282" s="2">
        <v>3165</v>
      </c>
      <c r="B282" s="79" t="s">
        <v>369</v>
      </c>
      <c r="C282" s="79" t="s">
        <v>4</v>
      </c>
      <c r="D282" s="12" t="s">
        <v>918</v>
      </c>
      <c r="E282" s="12">
        <v>9</v>
      </c>
      <c r="F282" s="19">
        <f t="shared" si="24"/>
        <v>0</v>
      </c>
      <c r="G282" s="19">
        <f t="shared" si="25"/>
        <v>0</v>
      </c>
      <c r="H282" s="19">
        <f t="shared" si="26"/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>
        <f t="shared" si="27"/>
        <v>0</v>
      </c>
    </row>
    <row r="283" spans="1:29" s="79" customFormat="1" x14ac:dyDescent="0.35">
      <c r="A283" s="2">
        <v>3166</v>
      </c>
      <c r="B283" s="79" t="s">
        <v>370</v>
      </c>
      <c r="C283" s="79" t="s">
        <v>4</v>
      </c>
      <c r="D283" s="12" t="s">
        <v>916</v>
      </c>
      <c r="E283" s="12">
        <v>7</v>
      </c>
      <c r="F283" s="19">
        <f t="shared" si="24"/>
        <v>0</v>
      </c>
      <c r="G283" s="19">
        <f t="shared" si="25"/>
        <v>0</v>
      </c>
      <c r="H283" s="19">
        <f t="shared" si="26"/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>
        <f t="shared" si="27"/>
        <v>0</v>
      </c>
    </row>
    <row r="284" spans="1:29" s="79" customFormat="1" x14ac:dyDescent="0.35">
      <c r="A284" s="2">
        <v>3167</v>
      </c>
      <c r="B284" s="79" t="s">
        <v>371</v>
      </c>
      <c r="C284" s="79" t="s">
        <v>4</v>
      </c>
      <c r="D284" s="12" t="s">
        <v>915</v>
      </c>
      <c r="E284" s="12">
        <v>2</v>
      </c>
      <c r="F284" s="19">
        <f t="shared" si="24"/>
        <v>0</v>
      </c>
      <c r="G284" s="19">
        <f t="shared" si="25"/>
        <v>0</v>
      </c>
      <c r="H284" s="19">
        <f t="shared" si="26"/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>
        <f t="shared" si="27"/>
        <v>0</v>
      </c>
    </row>
    <row r="285" spans="1:29" s="79" customFormat="1" x14ac:dyDescent="0.35">
      <c r="A285" s="2">
        <v>3170</v>
      </c>
      <c r="B285" s="79" t="s">
        <v>374</v>
      </c>
      <c r="C285" s="79" t="s">
        <v>4</v>
      </c>
      <c r="D285" s="12" t="s">
        <v>918</v>
      </c>
      <c r="E285" s="12">
        <v>10</v>
      </c>
      <c r="F285" s="19">
        <f t="shared" si="24"/>
        <v>0</v>
      </c>
      <c r="G285" s="19">
        <f t="shared" si="25"/>
        <v>0</v>
      </c>
      <c r="H285" s="19">
        <f t="shared" si="26"/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>
        <f t="shared" si="27"/>
        <v>0</v>
      </c>
    </row>
    <row r="286" spans="1:29" s="79" customFormat="1" x14ac:dyDescent="0.35">
      <c r="A286" s="2">
        <v>3171</v>
      </c>
      <c r="B286" s="79" t="s">
        <v>470</v>
      </c>
      <c r="C286" s="79" t="s">
        <v>4</v>
      </c>
      <c r="D286" s="12" t="s">
        <v>918</v>
      </c>
      <c r="E286" s="12">
        <v>10</v>
      </c>
      <c r="F286" s="19">
        <f t="shared" si="24"/>
        <v>6</v>
      </c>
      <c r="G286" s="19">
        <f t="shared" si="25"/>
        <v>0</v>
      </c>
      <c r="H286" s="19">
        <f t="shared" si="26"/>
        <v>0</v>
      </c>
      <c r="I286" s="2">
        <v>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>
        <f t="shared" si="27"/>
        <v>6</v>
      </c>
    </row>
    <row r="287" spans="1:29" s="79" customFormat="1" x14ac:dyDescent="0.35">
      <c r="A287" s="2">
        <v>3172</v>
      </c>
      <c r="B287" s="79" t="s">
        <v>375</v>
      </c>
      <c r="C287" s="79" t="s">
        <v>4</v>
      </c>
      <c r="D287" s="12" t="s">
        <v>918</v>
      </c>
      <c r="E287" s="12">
        <v>9</v>
      </c>
      <c r="F287" s="19">
        <f t="shared" si="24"/>
        <v>0</v>
      </c>
      <c r="G287" s="19">
        <f t="shared" si="25"/>
        <v>0</v>
      </c>
      <c r="H287" s="19">
        <f t="shared" si="26"/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>
        <f t="shared" si="27"/>
        <v>0</v>
      </c>
    </row>
    <row r="288" spans="1:29" s="79" customFormat="1" x14ac:dyDescent="0.35">
      <c r="A288" s="2">
        <v>3173</v>
      </c>
      <c r="B288" s="79" t="s">
        <v>376</v>
      </c>
      <c r="C288" s="79" t="s">
        <v>4</v>
      </c>
      <c r="D288" s="12" t="s">
        <v>918</v>
      </c>
      <c r="E288" s="12">
        <v>9</v>
      </c>
      <c r="F288" s="19">
        <f t="shared" si="24"/>
        <v>0</v>
      </c>
      <c r="G288" s="19">
        <f t="shared" si="25"/>
        <v>0</v>
      </c>
      <c r="H288" s="19">
        <f t="shared" si="26"/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>
        <f t="shared" si="27"/>
        <v>0</v>
      </c>
    </row>
    <row r="289" spans="1:29" s="79" customFormat="1" x14ac:dyDescent="0.35">
      <c r="A289" s="2">
        <v>3175</v>
      </c>
      <c r="B289" s="79" t="s">
        <v>377</v>
      </c>
      <c r="C289" s="79" t="s">
        <v>4</v>
      </c>
      <c r="D289" s="12" t="s">
        <v>915</v>
      </c>
      <c r="E289" s="12">
        <v>8</v>
      </c>
      <c r="F289" s="19">
        <f t="shared" si="24"/>
        <v>0</v>
      </c>
      <c r="G289" s="19">
        <f t="shared" si="25"/>
        <v>0</v>
      </c>
      <c r="H289" s="19">
        <f t="shared" si="26"/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>
        <f t="shared" si="27"/>
        <v>0</v>
      </c>
    </row>
    <row r="290" spans="1:29" s="79" customFormat="1" x14ac:dyDescent="0.35">
      <c r="A290" s="2">
        <v>3176</v>
      </c>
      <c r="B290" s="79" t="s">
        <v>378</v>
      </c>
      <c r="C290" s="79" t="s">
        <v>4</v>
      </c>
      <c r="D290" s="12" t="s">
        <v>916</v>
      </c>
      <c r="E290" s="12">
        <v>7</v>
      </c>
      <c r="F290" s="19">
        <f t="shared" si="24"/>
        <v>0</v>
      </c>
      <c r="G290" s="19">
        <f t="shared" si="25"/>
        <v>0</v>
      </c>
      <c r="H290" s="19">
        <f t="shared" si="26"/>
        <v>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>
        <f t="shared" si="27"/>
        <v>0</v>
      </c>
    </row>
    <row r="291" spans="1:29" s="79" customFormat="1" x14ac:dyDescent="0.35">
      <c r="A291" s="2">
        <v>3177</v>
      </c>
      <c r="B291" s="79" t="s">
        <v>379</v>
      </c>
      <c r="C291" s="79" t="s">
        <v>4</v>
      </c>
      <c r="D291" s="12" t="s">
        <v>918</v>
      </c>
      <c r="E291" s="12">
        <v>10</v>
      </c>
      <c r="F291" s="19">
        <f t="shared" si="24"/>
        <v>0</v>
      </c>
      <c r="G291" s="19">
        <f t="shared" si="25"/>
        <v>11</v>
      </c>
      <c r="H291" s="19">
        <f t="shared" si="26"/>
        <v>0</v>
      </c>
      <c r="I291" s="2"/>
      <c r="J291" s="2"/>
      <c r="K291" s="2"/>
      <c r="L291" s="2"/>
      <c r="M291" s="2"/>
      <c r="N291" s="2"/>
      <c r="O291" s="2"/>
      <c r="P291" s="2">
        <v>10</v>
      </c>
      <c r="Q291" s="2">
        <v>1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>
        <f t="shared" si="27"/>
        <v>11</v>
      </c>
    </row>
    <row r="292" spans="1:29" s="79" customFormat="1" x14ac:dyDescent="0.35">
      <c r="A292" s="2">
        <v>3178</v>
      </c>
      <c r="B292" s="79" t="s">
        <v>380</v>
      </c>
      <c r="C292" s="79" t="s">
        <v>4</v>
      </c>
      <c r="D292" s="12" t="s">
        <v>918</v>
      </c>
      <c r="E292" s="12">
        <v>10</v>
      </c>
      <c r="F292" s="19">
        <f t="shared" si="24"/>
        <v>0</v>
      </c>
      <c r="G292" s="19">
        <f t="shared" si="25"/>
        <v>0</v>
      </c>
      <c r="H292" s="19">
        <f t="shared" si="26"/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>
        <f t="shared" si="27"/>
        <v>0</v>
      </c>
    </row>
    <row r="293" spans="1:29" s="79" customFormat="1" x14ac:dyDescent="0.35">
      <c r="A293" s="2">
        <v>3210</v>
      </c>
      <c r="B293" s="79" t="s">
        <v>471</v>
      </c>
      <c r="C293" s="79" t="s">
        <v>4</v>
      </c>
      <c r="D293" s="12" t="s">
        <v>918</v>
      </c>
      <c r="E293" s="12">
        <v>10</v>
      </c>
      <c r="F293" s="19">
        <f t="shared" si="24"/>
        <v>0</v>
      </c>
      <c r="G293" s="19">
        <f t="shared" si="25"/>
        <v>0</v>
      </c>
      <c r="H293" s="19">
        <f t="shared" si="26"/>
        <v>0</v>
      </c>
      <c r="I293" s="2"/>
      <c r="J293" s="2">
        <v>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>
        <f t="shared" si="27"/>
        <v>0</v>
      </c>
    </row>
    <row r="294" spans="1:29" s="79" customFormat="1" x14ac:dyDescent="0.35">
      <c r="A294" s="2">
        <v>3215</v>
      </c>
      <c r="B294" s="79" t="s">
        <v>472</v>
      </c>
      <c r="C294" s="79" t="s">
        <v>4</v>
      </c>
      <c r="D294" s="12" t="s">
        <v>915</v>
      </c>
      <c r="E294" s="12">
        <v>2</v>
      </c>
      <c r="F294" s="19">
        <f t="shared" si="24"/>
        <v>0</v>
      </c>
      <c r="G294" s="19">
        <f t="shared" si="25"/>
        <v>0</v>
      </c>
      <c r="H294" s="19">
        <f t="shared" si="26"/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>
        <f t="shared" si="27"/>
        <v>0</v>
      </c>
    </row>
    <row r="295" spans="1:29" s="79" customFormat="1" x14ac:dyDescent="0.35">
      <c r="A295" s="2">
        <v>3229</v>
      </c>
      <c r="B295" s="79" t="s">
        <v>473</v>
      </c>
      <c r="C295" s="79" t="s">
        <v>4</v>
      </c>
      <c r="D295" s="12" t="s">
        <v>916</v>
      </c>
      <c r="E295" s="12">
        <v>7</v>
      </c>
      <c r="F295" s="19">
        <f t="shared" si="24"/>
        <v>15</v>
      </c>
      <c r="G295" s="19">
        <f t="shared" si="25"/>
        <v>0</v>
      </c>
      <c r="H295" s="19">
        <f t="shared" si="26"/>
        <v>0</v>
      </c>
      <c r="I295" s="2"/>
      <c r="J295" s="2">
        <v>10</v>
      </c>
      <c r="K295" s="2">
        <v>5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>
        <f t="shared" si="27"/>
        <v>15</v>
      </c>
    </row>
    <row r="296" spans="1:29" x14ac:dyDescent="0.35">
      <c r="A296" s="2">
        <v>3330</v>
      </c>
      <c r="B296" s="79" t="s">
        <v>524</v>
      </c>
      <c r="C296" s="79" t="s">
        <v>546</v>
      </c>
      <c r="F296" s="19">
        <f>SUM(I296:M296)</f>
        <v>0</v>
      </c>
      <c r="G296" s="19">
        <f>SUM(N296:R296)</f>
        <v>0</v>
      </c>
      <c r="H296" s="19">
        <f>SUM(S296:W296)</f>
        <v>0</v>
      </c>
      <c r="AC296" s="2">
        <f>SUM(I296:W296)</f>
        <v>0</v>
      </c>
    </row>
    <row r="297" spans="1:29" s="124" customFormat="1" x14ac:dyDescent="0.35">
      <c r="A297" s="86">
        <v>3262</v>
      </c>
      <c r="B297" s="124" t="s">
        <v>517</v>
      </c>
      <c r="C297" s="124" t="s">
        <v>546</v>
      </c>
      <c r="D297" s="125"/>
      <c r="E297" s="125"/>
      <c r="F297" s="126">
        <f>SUM(I297:M297)</f>
        <v>2</v>
      </c>
      <c r="G297" s="126">
        <f>SUM(N297:R297)</f>
        <v>0</v>
      </c>
      <c r="H297" s="126">
        <f>SUM(S297:W297)</f>
        <v>0</v>
      </c>
      <c r="I297" s="86"/>
      <c r="J297" s="86">
        <v>2</v>
      </c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>
        <f>SUM(I297:W297)</f>
        <v>2</v>
      </c>
    </row>
    <row r="298" spans="1:29" s="79" customFormat="1" x14ac:dyDescent="0.35">
      <c r="A298" s="2">
        <v>3300</v>
      </c>
      <c r="B298" s="79" t="s">
        <v>475</v>
      </c>
      <c r="C298" s="79" t="s">
        <v>4</v>
      </c>
      <c r="D298" s="12" t="s">
        <v>918</v>
      </c>
      <c r="E298" s="12">
        <v>10</v>
      </c>
      <c r="F298" s="19">
        <f t="shared" si="24"/>
        <v>0</v>
      </c>
      <c r="G298" s="19">
        <f t="shared" si="25"/>
        <v>0</v>
      </c>
      <c r="H298" s="19">
        <f t="shared" si="26"/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>
        <f t="shared" si="27"/>
        <v>0</v>
      </c>
    </row>
    <row r="299" spans="1:29" s="79" customFormat="1" x14ac:dyDescent="0.35">
      <c r="A299" s="2">
        <v>3301</v>
      </c>
      <c r="B299" s="79" t="s">
        <v>476</v>
      </c>
      <c r="C299" s="79" t="s">
        <v>4</v>
      </c>
      <c r="D299" s="12" t="s">
        <v>916</v>
      </c>
      <c r="E299" s="12">
        <v>7</v>
      </c>
      <c r="F299" s="19">
        <f t="shared" si="24"/>
        <v>0</v>
      </c>
      <c r="G299" s="19">
        <f t="shared" si="25"/>
        <v>0</v>
      </c>
      <c r="H299" s="19">
        <f t="shared" si="26"/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>
        <f t="shared" si="27"/>
        <v>0</v>
      </c>
    </row>
    <row r="300" spans="1:29" s="79" customFormat="1" x14ac:dyDescent="0.35">
      <c r="A300" s="2">
        <v>3302</v>
      </c>
      <c r="B300" s="79" t="s">
        <v>477</v>
      </c>
      <c r="C300" s="79" t="s">
        <v>4</v>
      </c>
      <c r="D300" s="12" t="s">
        <v>916</v>
      </c>
      <c r="E300" s="12">
        <v>7</v>
      </c>
      <c r="F300" s="19">
        <f t="shared" si="24"/>
        <v>0</v>
      </c>
      <c r="G300" s="19">
        <f t="shared" si="25"/>
        <v>0</v>
      </c>
      <c r="H300" s="19">
        <f t="shared" si="26"/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>
        <f t="shared" si="27"/>
        <v>0</v>
      </c>
    </row>
    <row r="301" spans="1:29" s="79" customFormat="1" x14ac:dyDescent="0.35">
      <c r="A301" s="2">
        <v>3303</v>
      </c>
      <c r="B301" s="79" t="s">
        <v>478</v>
      </c>
      <c r="C301" s="79" t="s">
        <v>4</v>
      </c>
      <c r="D301" s="12" t="s">
        <v>918</v>
      </c>
      <c r="E301" s="12">
        <v>10</v>
      </c>
      <c r="F301" s="19">
        <f t="shared" si="24"/>
        <v>0</v>
      </c>
      <c r="G301" s="19">
        <f t="shared" si="25"/>
        <v>0</v>
      </c>
      <c r="H301" s="19">
        <f t="shared" si="26"/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>
        <f t="shared" si="27"/>
        <v>0</v>
      </c>
    </row>
    <row r="302" spans="1:29" s="79" customFormat="1" x14ac:dyDescent="0.35">
      <c r="A302" s="2">
        <v>3305</v>
      </c>
      <c r="B302" s="79" t="s">
        <v>479</v>
      </c>
      <c r="C302" s="79" t="s">
        <v>4</v>
      </c>
      <c r="D302" s="12" t="s">
        <v>916</v>
      </c>
      <c r="E302" s="12">
        <v>7</v>
      </c>
      <c r="F302" s="19">
        <f t="shared" si="24"/>
        <v>0</v>
      </c>
      <c r="G302" s="19">
        <f t="shared" si="25"/>
        <v>0</v>
      </c>
      <c r="H302" s="19">
        <f t="shared" si="26"/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>
        <f t="shared" si="27"/>
        <v>0</v>
      </c>
    </row>
    <row r="303" spans="1:29" s="79" customFormat="1" x14ac:dyDescent="0.35">
      <c r="A303" s="2">
        <v>3307</v>
      </c>
      <c r="B303" s="79" t="s">
        <v>480</v>
      </c>
      <c r="C303" s="79" t="s">
        <v>4</v>
      </c>
      <c r="D303" s="12" t="s">
        <v>915</v>
      </c>
      <c r="E303" s="12">
        <v>2</v>
      </c>
      <c r="F303" s="19">
        <f t="shared" si="24"/>
        <v>0</v>
      </c>
      <c r="G303" s="19">
        <f t="shared" si="25"/>
        <v>0</v>
      </c>
      <c r="H303" s="19">
        <f t="shared" si="26"/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>
        <f t="shared" si="27"/>
        <v>0</v>
      </c>
    </row>
    <row r="304" spans="1:29" s="79" customFormat="1" x14ac:dyDescent="0.35">
      <c r="A304" s="2">
        <v>3311</v>
      </c>
      <c r="B304" s="79" t="s">
        <v>481</v>
      </c>
      <c r="C304" s="79" t="s">
        <v>4</v>
      </c>
      <c r="D304" s="12" t="s">
        <v>916</v>
      </c>
      <c r="E304" s="12">
        <v>7</v>
      </c>
      <c r="F304" s="19">
        <f t="shared" si="24"/>
        <v>0</v>
      </c>
      <c r="G304" s="19">
        <f t="shared" si="25"/>
        <v>0</v>
      </c>
      <c r="H304" s="19">
        <f t="shared" si="26"/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>
        <f t="shared" si="27"/>
        <v>0</v>
      </c>
    </row>
    <row r="305" spans="1:29" s="79" customFormat="1" x14ac:dyDescent="0.35">
      <c r="A305" s="2">
        <v>3312</v>
      </c>
      <c r="B305" s="79" t="s">
        <v>355</v>
      </c>
      <c r="C305" s="79" t="s">
        <v>4</v>
      </c>
      <c r="D305" s="12" t="s">
        <v>918</v>
      </c>
      <c r="E305" s="12">
        <v>5</v>
      </c>
      <c r="F305" s="19">
        <f t="shared" si="24"/>
        <v>0</v>
      </c>
      <c r="G305" s="19">
        <f t="shared" si="25"/>
        <v>0</v>
      </c>
      <c r="H305" s="19">
        <f t="shared" si="26"/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>
        <f t="shared" si="27"/>
        <v>0</v>
      </c>
    </row>
    <row r="306" spans="1:29" s="79" customFormat="1" x14ac:dyDescent="0.35">
      <c r="A306" s="2">
        <v>3313</v>
      </c>
      <c r="B306" s="79" t="s">
        <v>378</v>
      </c>
      <c r="C306" s="79" t="s">
        <v>4</v>
      </c>
      <c r="D306" s="12" t="s">
        <v>916</v>
      </c>
      <c r="E306" s="12">
        <v>7</v>
      </c>
      <c r="F306" s="19">
        <f t="shared" si="24"/>
        <v>0</v>
      </c>
      <c r="G306" s="19">
        <f t="shared" si="25"/>
        <v>0</v>
      </c>
      <c r="H306" s="19">
        <f t="shared" si="26"/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>
        <f t="shared" si="27"/>
        <v>0</v>
      </c>
    </row>
    <row r="307" spans="1:29" s="79" customFormat="1" x14ac:dyDescent="0.35">
      <c r="A307" s="2">
        <v>3315</v>
      </c>
      <c r="B307" s="79" t="s">
        <v>482</v>
      </c>
      <c r="C307" s="79" t="s">
        <v>4</v>
      </c>
      <c r="D307" s="12" t="s">
        <v>915</v>
      </c>
      <c r="E307" s="12">
        <v>8</v>
      </c>
      <c r="F307" s="19">
        <f t="shared" si="24"/>
        <v>0</v>
      </c>
      <c r="G307" s="19">
        <f t="shared" si="25"/>
        <v>0</v>
      </c>
      <c r="H307" s="19">
        <f t="shared" si="26"/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>
        <f t="shared" si="27"/>
        <v>0</v>
      </c>
    </row>
    <row r="308" spans="1:29" s="79" customFormat="1" x14ac:dyDescent="0.35">
      <c r="A308" s="2">
        <v>3316</v>
      </c>
      <c r="B308" s="79" t="s">
        <v>336</v>
      </c>
      <c r="C308" s="79" t="s">
        <v>4</v>
      </c>
      <c r="D308" s="12" t="s">
        <v>918</v>
      </c>
      <c r="E308" s="12">
        <v>10</v>
      </c>
      <c r="F308" s="19">
        <f t="shared" si="24"/>
        <v>0</v>
      </c>
      <c r="G308" s="19">
        <f t="shared" si="25"/>
        <v>0</v>
      </c>
      <c r="H308" s="19">
        <f t="shared" si="26"/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>
        <f t="shared" si="27"/>
        <v>0</v>
      </c>
    </row>
    <row r="309" spans="1:29" s="79" customFormat="1" x14ac:dyDescent="0.35">
      <c r="A309" s="71">
        <v>3317</v>
      </c>
      <c r="B309" s="79" t="s">
        <v>483</v>
      </c>
      <c r="C309" s="79" t="s">
        <v>4</v>
      </c>
      <c r="D309" s="12" t="s">
        <v>918</v>
      </c>
      <c r="E309" s="12">
        <v>5</v>
      </c>
      <c r="F309" s="19">
        <f t="shared" si="24"/>
        <v>0</v>
      </c>
      <c r="G309" s="19">
        <f t="shared" si="25"/>
        <v>0</v>
      </c>
      <c r="H309" s="19">
        <f t="shared" si="26"/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>
        <f t="shared" si="27"/>
        <v>0</v>
      </c>
    </row>
    <row r="310" spans="1:29" x14ac:dyDescent="0.35">
      <c r="A310" s="2">
        <v>3319</v>
      </c>
      <c r="B310" s="79" t="s">
        <v>353</v>
      </c>
      <c r="C310" t="s">
        <v>4</v>
      </c>
      <c r="D310" s="12" t="s">
        <v>918</v>
      </c>
      <c r="E310" s="12">
        <v>10</v>
      </c>
      <c r="F310" s="19">
        <f t="shared" si="24"/>
        <v>0</v>
      </c>
      <c r="G310" s="19">
        <f t="shared" si="25"/>
        <v>0</v>
      </c>
      <c r="H310" s="19">
        <f t="shared" si="26"/>
        <v>0</v>
      </c>
      <c r="AC310" s="2">
        <f t="shared" si="27"/>
        <v>0</v>
      </c>
    </row>
    <row r="311" spans="1:29" x14ac:dyDescent="0.35">
      <c r="A311" s="2">
        <v>3320</v>
      </c>
      <c r="B311" s="79" t="s">
        <v>484</v>
      </c>
      <c r="C311" t="s">
        <v>4</v>
      </c>
      <c r="D311" s="12" t="s">
        <v>916</v>
      </c>
      <c r="E311" s="12">
        <v>7</v>
      </c>
      <c r="F311" s="19">
        <f t="shared" si="24"/>
        <v>0</v>
      </c>
      <c r="G311" s="19">
        <f t="shared" si="25"/>
        <v>0</v>
      </c>
      <c r="H311" s="19">
        <f t="shared" si="26"/>
        <v>0</v>
      </c>
      <c r="AC311" s="2">
        <f t="shared" si="27"/>
        <v>0</v>
      </c>
    </row>
    <row r="312" spans="1:29" x14ac:dyDescent="0.35">
      <c r="A312" s="2">
        <v>3321</v>
      </c>
      <c r="B312" s="79" t="s">
        <v>485</v>
      </c>
      <c r="C312" t="s">
        <v>4</v>
      </c>
      <c r="D312" s="12" t="s">
        <v>916</v>
      </c>
      <c r="E312" s="12">
        <v>7</v>
      </c>
      <c r="F312" s="19">
        <f t="shared" si="24"/>
        <v>0</v>
      </c>
      <c r="G312" s="19">
        <f t="shared" si="25"/>
        <v>0</v>
      </c>
      <c r="H312" s="19">
        <f t="shared" si="26"/>
        <v>0</v>
      </c>
      <c r="AC312" s="2">
        <f t="shared" si="27"/>
        <v>0</v>
      </c>
    </row>
    <row r="313" spans="1:29" x14ac:dyDescent="0.35">
      <c r="A313" s="2">
        <v>3322</v>
      </c>
      <c r="B313" s="79" t="s">
        <v>486</v>
      </c>
      <c r="C313" t="s">
        <v>4</v>
      </c>
      <c r="D313" s="12" t="s">
        <v>916</v>
      </c>
      <c r="E313" s="12">
        <v>7</v>
      </c>
      <c r="F313" s="19">
        <f t="shared" si="24"/>
        <v>0</v>
      </c>
      <c r="G313" s="19">
        <f t="shared" si="25"/>
        <v>0</v>
      </c>
      <c r="H313" s="19">
        <f t="shared" si="26"/>
        <v>0</v>
      </c>
      <c r="AC313" s="2">
        <f t="shared" si="27"/>
        <v>0</v>
      </c>
    </row>
    <row r="314" spans="1:29" x14ac:dyDescent="0.35">
      <c r="A314" s="71">
        <v>3324</v>
      </c>
      <c r="B314" s="79" t="s">
        <v>487</v>
      </c>
      <c r="C314" t="s">
        <v>4</v>
      </c>
      <c r="D314" s="12" t="s">
        <v>918</v>
      </c>
      <c r="E314" s="12">
        <v>10</v>
      </c>
      <c r="F314" s="19">
        <f t="shared" si="24"/>
        <v>0</v>
      </c>
      <c r="G314" s="19">
        <f t="shared" si="25"/>
        <v>0</v>
      </c>
      <c r="H314" s="19">
        <f t="shared" si="26"/>
        <v>0</v>
      </c>
      <c r="AC314" s="2">
        <f t="shared" si="27"/>
        <v>0</v>
      </c>
    </row>
    <row r="315" spans="1:29" x14ac:dyDescent="0.35">
      <c r="A315" s="2">
        <v>3325</v>
      </c>
      <c r="B315" s="79" t="s">
        <v>488</v>
      </c>
      <c r="C315" t="s">
        <v>4</v>
      </c>
      <c r="D315" s="12" t="s">
        <v>915</v>
      </c>
      <c r="E315" s="12">
        <v>8</v>
      </c>
      <c r="F315" s="19">
        <f t="shared" si="24"/>
        <v>0</v>
      </c>
      <c r="G315" s="19">
        <f t="shared" si="25"/>
        <v>0</v>
      </c>
      <c r="H315" s="19">
        <f t="shared" si="26"/>
        <v>0</v>
      </c>
      <c r="AC315" s="2">
        <f t="shared" si="27"/>
        <v>0</v>
      </c>
    </row>
    <row r="316" spans="1:29" x14ac:dyDescent="0.35">
      <c r="A316" s="2">
        <v>3326</v>
      </c>
      <c r="B316" s="79" t="s">
        <v>489</v>
      </c>
      <c r="C316" t="s">
        <v>4</v>
      </c>
      <c r="D316" s="12" t="s">
        <v>916</v>
      </c>
      <c r="E316" s="12">
        <v>7</v>
      </c>
      <c r="F316" s="19">
        <f t="shared" si="24"/>
        <v>0</v>
      </c>
      <c r="G316" s="19">
        <f t="shared" si="25"/>
        <v>0</v>
      </c>
      <c r="H316" s="19">
        <f t="shared" si="26"/>
        <v>0</v>
      </c>
      <c r="AC316" s="2">
        <f t="shared" si="27"/>
        <v>0</v>
      </c>
    </row>
    <row r="317" spans="1:29" x14ac:dyDescent="0.35">
      <c r="A317" s="2">
        <v>3327</v>
      </c>
      <c r="B317" s="79" t="s">
        <v>490</v>
      </c>
      <c r="C317" t="s">
        <v>4</v>
      </c>
      <c r="D317" s="12" t="s">
        <v>918</v>
      </c>
      <c r="E317" s="12">
        <v>10</v>
      </c>
      <c r="F317" s="19">
        <f t="shared" si="24"/>
        <v>0</v>
      </c>
      <c r="G317" s="19">
        <f t="shared" si="25"/>
        <v>0</v>
      </c>
      <c r="H317" s="19">
        <f t="shared" si="26"/>
        <v>0</v>
      </c>
      <c r="AC317" s="2">
        <f t="shared" si="27"/>
        <v>0</v>
      </c>
    </row>
    <row r="318" spans="1:29" x14ac:dyDescent="0.35">
      <c r="A318" s="71">
        <v>3329</v>
      </c>
      <c r="B318" s="79" t="s">
        <v>491</v>
      </c>
      <c r="C318" t="s">
        <v>4</v>
      </c>
      <c r="D318" s="12" t="s">
        <v>918</v>
      </c>
      <c r="E318" s="12">
        <v>10</v>
      </c>
      <c r="F318" s="19">
        <f t="shared" si="24"/>
        <v>0</v>
      </c>
      <c r="G318" s="19">
        <f t="shared" si="25"/>
        <v>0</v>
      </c>
      <c r="H318" s="19">
        <f t="shared" si="26"/>
        <v>0</v>
      </c>
      <c r="AC318" s="2">
        <f t="shared" si="27"/>
        <v>0</v>
      </c>
    </row>
    <row r="319" spans="1:29" x14ac:dyDescent="0.35">
      <c r="A319" s="2">
        <v>3331</v>
      </c>
      <c r="B319" s="79" t="s">
        <v>492</v>
      </c>
      <c r="C319" t="s">
        <v>4</v>
      </c>
      <c r="D319" s="12" t="s">
        <v>918</v>
      </c>
      <c r="E319" s="12">
        <v>10</v>
      </c>
      <c r="F319" s="19">
        <f t="shared" si="24"/>
        <v>0</v>
      </c>
      <c r="G319" s="19">
        <f t="shared" si="25"/>
        <v>0</v>
      </c>
      <c r="H319" s="19">
        <f t="shared" si="26"/>
        <v>0</v>
      </c>
      <c r="AC319" s="2">
        <f t="shared" si="27"/>
        <v>0</v>
      </c>
    </row>
    <row r="320" spans="1:29" x14ac:dyDescent="0.35">
      <c r="A320" s="2">
        <v>3332</v>
      </c>
      <c r="B320" s="79" t="s">
        <v>493</v>
      </c>
      <c r="C320" t="s">
        <v>4</v>
      </c>
      <c r="D320" s="12" t="s">
        <v>918</v>
      </c>
      <c r="E320" s="12">
        <v>10</v>
      </c>
      <c r="F320" s="19">
        <f t="shared" si="24"/>
        <v>0</v>
      </c>
      <c r="G320" s="19">
        <f t="shared" si="25"/>
        <v>0</v>
      </c>
      <c r="H320" s="19">
        <f t="shared" si="26"/>
        <v>0</v>
      </c>
      <c r="AC320" s="2">
        <f t="shared" si="27"/>
        <v>0</v>
      </c>
    </row>
    <row r="321" spans="1:29" x14ac:dyDescent="0.35">
      <c r="A321" s="2">
        <v>3334</v>
      </c>
      <c r="B321" s="79" t="s">
        <v>494</v>
      </c>
      <c r="C321" t="s">
        <v>4</v>
      </c>
      <c r="D321" s="12" t="s">
        <v>915</v>
      </c>
      <c r="E321" s="12">
        <v>8</v>
      </c>
      <c r="F321" s="19">
        <f t="shared" si="24"/>
        <v>0</v>
      </c>
      <c r="G321" s="19">
        <f t="shared" si="25"/>
        <v>0</v>
      </c>
      <c r="H321" s="19">
        <f t="shared" si="26"/>
        <v>0</v>
      </c>
      <c r="AC321" s="2">
        <f t="shared" si="27"/>
        <v>0</v>
      </c>
    </row>
    <row r="322" spans="1:29" x14ac:dyDescent="0.35">
      <c r="A322" s="2">
        <v>3335</v>
      </c>
      <c r="B322" s="79" t="s">
        <v>495</v>
      </c>
      <c r="C322" t="s">
        <v>4</v>
      </c>
      <c r="D322" s="12" t="s">
        <v>916</v>
      </c>
      <c r="E322" s="12">
        <v>7</v>
      </c>
      <c r="F322" s="19">
        <f t="shared" si="24"/>
        <v>0</v>
      </c>
      <c r="G322" s="19">
        <f t="shared" si="25"/>
        <v>0</v>
      </c>
      <c r="H322" s="19">
        <f t="shared" si="26"/>
        <v>0</v>
      </c>
      <c r="AC322" s="2">
        <f t="shared" si="27"/>
        <v>0</v>
      </c>
    </row>
    <row r="323" spans="1:29" x14ac:dyDescent="0.35">
      <c r="A323" s="2">
        <v>3336</v>
      </c>
      <c r="B323" s="79" t="s">
        <v>353</v>
      </c>
      <c r="C323" t="s">
        <v>4</v>
      </c>
      <c r="D323" s="12" t="s">
        <v>918</v>
      </c>
      <c r="E323" s="12">
        <v>10</v>
      </c>
      <c r="F323" s="19">
        <f t="shared" si="24"/>
        <v>0</v>
      </c>
      <c r="G323" s="19">
        <f t="shared" si="25"/>
        <v>0</v>
      </c>
      <c r="H323" s="19">
        <f t="shared" si="26"/>
        <v>0</v>
      </c>
      <c r="AC323" s="2">
        <f t="shared" si="27"/>
        <v>0</v>
      </c>
    </row>
    <row r="324" spans="1:29" x14ac:dyDescent="0.35">
      <c r="A324" s="2">
        <v>3337</v>
      </c>
      <c r="B324" s="79" t="s">
        <v>496</v>
      </c>
      <c r="C324" t="s">
        <v>4</v>
      </c>
      <c r="D324" s="12" t="s">
        <v>916</v>
      </c>
      <c r="E324" s="12">
        <v>7</v>
      </c>
      <c r="F324" s="19">
        <f t="shared" si="24"/>
        <v>0</v>
      </c>
      <c r="G324" s="19">
        <f t="shared" si="25"/>
        <v>0</v>
      </c>
      <c r="H324" s="19">
        <f t="shared" si="26"/>
        <v>0</v>
      </c>
      <c r="AC324" s="2">
        <f t="shared" si="27"/>
        <v>0</v>
      </c>
    </row>
    <row r="325" spans="1:29" x14ac:dyDescent="0.35">
      <c r="A325" s="2">
        <v>3339</v>
      </c>
      <c r="B325" s="79" t="s">
        <v>497</v>
      </c>
      <c r="C325" t="s">
        <v>4</v>
      </c>
      <c r="D325" s="12" t="s">
        <v>916</v>
      </c>
      <c r="E325" s="12">
        <v>7</v>
      </c>
      <c r="F325" s="19">
        <f t="shared" si="24"/>
        <v>0</v>
      </c>
      <c r="G325" s="19">
        <f t="shared" si="25"/>
        <v>0</v>
      </c>
      <c r="H325" s="19">
        <f t="shared" si="26"/>
        <v>0</v>
      </c>
      <c r="AC325" s="2">
        <f t="shared" si="27"/>
        <v>0</v>
      </c>
    </row>
    <row r="326" spans="1:29" x14ac:dyDescent="0.35">
      <c r="A326" s="2">
        <v>3340</v>
      </c>
      <c r="B326" s="79" t="s">
        <v>498</v>
      </c>
      <c r="C326" t="s">
        <v>4</v>
      </c>
      <c r="D326" s="12" t="s">
        <v>916</v>
      </c>
      <c r="E326" s="12">
        <v>7</v>
      </c>
      <c r="F326" s="19">
        <f t="shared" si="24"/>
        <v>0</v>
      </c>
      <c r="G326" s="19">
        <f t="shared" si="25"/>
        <v>0</v>
      </c>
      <c r="H326" s="19">
        <f t="shared" si="26"/>
        <v>0</v>
      </c>
      <c r="AC326" s="2">
        <f t="shared" si="27"/>
        <v>0</v>
      </c>
    </row>
    <row r="327" spans="1:29" x14ac:dyDescent="0.35">
      <c r="A327" s="2">
        <v>3341</v>
      </c>
      <c r="B327" s="79" t="s">
        <v>499</v>
      </c>
      <c r="C327" t="s">
        <v>4</v>
      </c>
      <c r="D327" s="12" t="s">
        <v>916</v>
      </c>
      <c r="E327" s="12">
        <v>7</v>
      </c>
      <c r="F327" s="19">
        <f t="shared" si="24"/>
        <v>0</v>
      </c>
      <c r="G327" s="19">
        <f t="shared" si="25"/>
        <v>0</v>
      </c>
      <c r="H327" s="19">
        <f t="shared" si="26"/>
        <v>0</v>
      </c>
      <c r="AC327" s="2">
        <f t="shared" si="27"/>
        <v>0</v>
      </c>
    </row>
    <row r="328" spans="1:29" x14ac:dyDescent="0.35">
      <c r="A328" s="2">
        <v>3342</v>
      </c>
      <c r="B328" s="79" t="s">
        <v>500</v>
      </c>
      <c r="C328" t="s">
        <v>4</v>
      </c>
      <c r="D328" s="12" t="s">
        <v>918</v>
      </c>
      <c r="E328" s="12">
        <v>9</v>
      </c>
      <c r="F328" s="19">
        <f t="shared" si="24"/>
        <v>0</v>
      </c>
      <c r="G328" s="19">
        <f t="shared" si="25"/>
        <v>0</v>
      </c>
      <c r="H328" s="19">
        <f t="shared" si="26"/>
        <v>0</v>
      </c>
      <c r="AC328" s="2">
        <f t="shared" si="27"/>
        <v>0</v>
      </c>
    </row>
    <row r="329" spans="1:29" x14ac:dyDescent="0.35">
      <c r="A329" s="2">
        <v>3343</v>
      </c>
      <c r="B329" s="79" t="s">
        <v>527</v>
      </c>
      <c r="C329" s="79" t="s">
        <v>546</v>
      </c>
      <c r="F329" s="19">
        <f>SUM(I329:M329)</f>
        <v>0</v>
      </c>
      <c r="G329" s="19">
        <f>SUM(N329:R329)</f>
        <v>0</v>
      </c>
      <c r="H329" s="19">
        <f>SUM(S329:W329)</f>
        <v>0</v>
      </c>
      <c r="AC329" s="2">
        <f>SUM(I329:W329)</f>
        <v>0</v>
      </c>
    </row>
    <row r="330" spans="1:29" x14ac:dyDescent="0.35">
      <c r="A330" s="2">
        <v>3344</v>
      </c>
      <c r="B330" s="79" t="s">
        <v>501</v>
      </c>
      <c r="C330" t="s">
        <v>4</v>
      </c>
      <c r="D330" s="12" t="s">
        <v>918</v>
      </c>
      <c r="E330" s="12">
        <v>10</v>
      </c>
      <c r="F330" s="19">
        <f t="shared" si="24"/>
        <v>0</v>
      </c>
      <c r="G330" s="19">
        <f t="shared" si="25"/>
        <v>0</v>
      </c>
      <c r="H330" s="19">
        <f t="shared" si="26"/>
        <v>0</v>
      </c>
      <c r="AC330" s="2">
        <f t="shared" si="27"/>
        <v>0</v>
      </c>
    </row>
    <row r="331" spans="1:29" x14ac:dyDescent="0.35">
      <c r="A331" s="2">
        <v>3346</v>
      </c>
      <c r="B331" s="79" t="s">
        <v>502</v>
      </c>
      <c r="C331" t="s">
        <v>4</v>
      </c>
      <c r="D331" s="12" t="s">
        <v>916</v>
      </c>
      <c r="E331" s="12">
        <v>7</v>
      </c>
      <c r="F331" s="19">
        <f t="shared" si="24"/>
        <v>0</v>
      </c>
      <c r="G331" s="19">
        <f t="shared" si="25"/>
        <v>0</v>
      </c>
      <c r="H331" s="19">
        <f t="shared" si="26"/>
        <v>0</v>
      </c>
      <c r="AC331" s="2">
        <f t="shared" si="27"/>
        <v>0</v>
      </c>
    </row>
    <row r="332" spans="1:29" x14ac:dyDescent="0.35">
      <c r="A332" s="2">
        <v>3347</v>
      </c>
      <c r="B332" s="79" t="s">
        <v>529</v>
      </c>
      <c r="C332" s="79" t="s">
        <v>546</v>
      </c>
      <c r="F332" s="19">
        <f>SUM(I332:M332)</f>
        <v>0</v>
      </c>
      <c r="G332" s="19">
        <f>SUM(N332:R332)</f>
        <v>0</v>
      </c>
      <c r="H332" s="19">
        <f>SUM(S332:W332)</f>
        <v>0</v>
      </c>
      <c r="AC332" s="2">
        <f>SUM(I332:W332)</f>
        <v>0</v>
      </c>
    </row>
    <row r="333" spans="1:29" x14ac:dyDescent="0.35">
      <c r="A333" s="71">
        <v>3349</v>
      </c>
      <c r="B333" s="79" t="s">
        <v>503</v>
      </c>
      <c r="C333" t="s">
        <v>4</v>
      </c>
      <c r="D333" s="12" t="s">
        <v>916</v>
      </c>
      <c r="E333" s="12">
        <v>7</v>
      </c>
      <c r="F333" s="19">
        <f t="shared" si="24"/>
        <v>0</v>
      </c>
      <c r="G333" s="19">
        <f t="shared" si="25"/>
        <v>0</v>
      </c>
      <c r="H333" s="19">
        <f t="shared" si="26"/>
        <v>0</v>
      </c>
      <c r="AC333" s="2">
        <f t="shared" si="27"/>
        <v>0</v>
      </c>
    </row>
    <row r="334" spans="1:29" x14ac:dyDescent="0.35">
      <c r="A334" s="71">
        <v>3354</v>
      </c>
      <c r="B334" s="79" t="s">
        <v>535</v>
      </c>
      <c r="C334" s="79" t="s">
        <v>546</v>
      </c>
      <c r="F334" s="19">
        <f>SUM(I334:M334)</f>
        <v>0</v>
      </c>
      <c r="G334" s="19">
        <f>SUM(N334:R334)</f>
        <v>0</v>
      </c>
      <c r="H334" s="19">
        <f>SUM(S334:W334)</f>
        <v>0</v>
      </c>
      <c r="AC334" s="2">
        <f>SUM(I334:W334)</f>
        <v>0</v>
      </c>
    </row>
    <row r="335" spans="1:29" x14ac:dyDescent="0.35">
      <c r="A335" s="2">
        <v>3358</v>
      </c>
      <c r="B335" s="79" t="s">
        <v>368</v>
      </c>
      <c r="C335" t="s">
        <v>4</v>
      </c>
      <c r="D335" s="12" t="s">
        <v>918</v>
      </c>
      <c r="E335" s="12">
        <v>10</v>
      </c>
      <c r="F335" s="19">
        <f t="shared" si="24"/>
        <v>0</v>
      </c>
      <c r="G335" s="19">
        <f t="shared" si="25"/>
        <v>0</v>
      </c>
      <c r="H335" s="19">
        <f t="shared" si="26"/>
        <v>0</v>
      </c>
      <c r="AC335" s="2">
        <f t="shared" si="27"/>
        <v>0</v>
      </c>
    </row>
    <row r="336" spans="1:29" x14ac:dyDescent="0.35">
      <c r="A336" s="2">
        <v>3359</v>
      </c>
      <c r="B336" s="79" t="s">
        <v>504</v>
      </c>
      <c r="C336" t="s">
        <v>4</v>
      </c>
      <c r="D336" s="12" t="s">
        <v>918</v>
      </c>
      <c r="E336" s="12">
        <v>10</v>
      </c>
      <c r="F336" s="19">
        <f t="shared" si="24"/>
        <v>0</v>
      </c>
      <c r="G336" s="19">
        <f t="shared" si="25"/>
        <v>0</v>
      </c>
      <c r="H336" s="19">
        <f t="shared" si="26"/>
        <v>0</v>
      </c>
      <c r="AC336" s="2">
        <f t="shared" ref="AC336:AC345" si="28">SUM(I336:W336)</f>
        <v>0</v>
      </c>
    </row>
    <row r="337" spans="1:29" x14ac:dyDescent="0.35">
      <c r="A337" s="71">
        <v>3360</v>
      </c>
      <c r="B337" s="79" t="s">
        <v>505</v>
      </c>
      <c r="C337" t="s">
        <v>4</v>
      </c>
      <c r="D337" s="12" t="s">
        <v>916</v>
      </c>
      <c r="E337" s="12">
        <v>7</v>
      </c>
      <c r="F337" s="19">
        <f t="shared" si="24"/>
        <v>0</v>
      </c>
      <c r="G337" s="19">
        <f t="shared" si="25"/>
        <v>0</v>
      </c>
      <c r="H337" s="19">
        <f t="shared" si="26"/>
        <v>0</v>
      </c>
      <c r="AC337" s="2">
        <f t="shared" si="28"/>
        <v>0</v>
      </c>
    </row>
    <row r="338" spans="1:29" x14ac:dyDescent="0.35">
      <c r="A338" s="71">
        <v>3362</v>
      </c>
      <c r="B338" s="79" t="s">
        <v>506</v>
      </c>
      <c r="C338" t="s">
        <v>4</v>
      </c>
      <c r="D338" s="12" t="s">
        <v>918</v>
      </c>
      <c r="E338" s="12">
        <v>9</v>
      </c>
      <c r="F338" s="19">
        <f t="shared" si="24"/>
        <v>0</v>
      </c>
      <c r="G338" s="19">
        <f t="shared" si="25"/>
        <v>0</v>
      </c>
      <c r="H338" s="19">
        <f t="shared" si="26"/>
        <v>0</v>
      </c>
      <c r="AC338" s="2">
        <f t="shared" si="28"/>
        <v>0</v>
      </c>
    </row>
    <row r="339" spans="1:29" x14ac:dyDescent="0.35">
      <c r="A339" s="2">
        <v>3364</v>
      </c>
      <c r="B339" s="79" t="s">
        <v>540</v>
      </c>
      <c r="C339" s="79" t="s">
        <v>546</v>
      </c>
      <c r="F339" s="19">
        <f>SUM(I339:M339)</f>
        <v>0</v>
      </c>
      <c r="G339" s="19">
        <f>SUM(N339:R339)</f>
        <v>0</v>
      </c>
      <c r="H339" s="19">
        <f>SUM(S339:W339)</f>
        <v>0</v>
      </c>
      <c r="AC339" s="2">
        <f>SUM(I339:W339)</f>
        <v>0</v>
      </c>
    </row>
    <row r="340" spans="1:29" x14ac:dyDescent="0.35">
      <c r="A340" s="71">
        <v>3366</v>
      </c>
      <c r="B340" s="79" t="s">
        <v>507</v>
      </c>
      <c r="C340" t="s">
        <v>4</v>
      </c>
      <c r="D340" s="12" t="s">
        <v>915</v>
      </c>
      <c r="E340" s="12">
        <v>8</v>
      </c>
      <c r="F340" s="19">
        <f t="shared" si="24"/>
        <v>0</v>
      </c>
      <c r="G340" s="19">
        <f t="shared" si="25"/>
        <v>0</v>
      </c>
      <c r="H340" s="19">
        <f t="shared" si="26"/>
        <v>0</v>
      </c>
      <c r="AC340" s="2">
        <f t="shared" si="28"/>
        <v>0</v>
      </c>
    </row>
    <row r="341" spans="1:29" x14ac:dyDescent="0.35">
      <c r="A341" s="71">
        <v>3367</v>
      </c>
      <c r="B341" s="79" t="s">
        <v>508</v>
      </c>
      <c r="C341" t="s">
        <v>4</v>
      </c>
      <c r="D341" s="12" t="s">
        <v>916</v>
      </c>
      <c r="E341" s="12">
        <v>7</v>
      </c>
      <c r="F341" s="19">
        <f t="shared" si="24"/>
        <v>0</v>
      </c>
      <c r="G341" s="19">
        <f t="shared" si="25"/>
        <v>0</v>
      </c>
      <c r="H341" s="19">
        <f t="shared" si="26"/>
        <v>0</v>
      </c>
      <c r="AC341" s="2">
        <f t="shared" si="28"/>
        <v>0</v>
      </c>
    </row>
    <row r="342" spans="1:29" x14ac:dyDescent="0.35">
      <c r="A342" s="2">
        <v>3370</v>
      </c>
      <c r="B342" s="79" t="s">
        <v>543</v>
      </c>
      <c r="C342" s="79" t="s">
        <v>546</v>
      </c>
      <c r="F342" s="19">
        <f>SUM(I342:M342)</f>
        <v>0</v>
      </c>
      <c r="G342" s="19">
        <f>SUM(N342:R342)</f>
        <v>0</v>
      </c>
      <c r="H342" s="19">
        <f>SUM(S342:W342)</f>
        <v>0</v>
      </c>
      <c r="AC342" s="2">
        <f>SUM(I342:W342)</f>
        <v>0</v>
      </c>
    </row>
    <row r="343" spans="1:29" x14ac:dyDescent="0.35">
      <c r="A343" s="2">
        <v>3372</v>
      </c>
      <c r="B343" s="79" t="s">
        <v>510</v>
      </c>
      <c r="C343" t="s">
        <v>4</v>
      </c>
      <c r="D343" s="12" t="s">
        <v>916</v>
      </c>
      <c r="E343" s="12">
        <v>7</v>
      </c>
      <c r="F343" s="19">
        <f t="shared" si="24"/>
        <v>0</v>
      </c>
      <c r="G343" s="19">
        <f t="shared" si="25"/>
        <v>0</v>
      </c>
      <c r="H343" s="19">
        <f t="shared" si="26"/>
        <v>0</v>
      </c>
      <c r="AC343" s="2">
        <f t="shared" si="28"/>
        <v>0</v>
      </c>
    </row>
    <row r="344" spans="1:29" x14ac:dyDescent="0.35">
      <c r="A344" s="2">
        <v>15231</v>
      </c>
      <c r="B344" s="79" t="s">
        <v>382</v>
      </c>
      <c r="C344" t="s">
        <v>4</v>
      </c>
      <c r="D344" s="12" t="s">
        <v>916</v>
      </c>
      <c r="E344" s="12">
        <v>7</v>
      </c>
      <c r="F344" s="19">
        <f t="shared" si="24"/>
        <v>0</v>
      </c>
      <c r="G344" s="19">
        <f t="shared" si="25"/>
        <v>0</v>
      </c>
      <c r="H344" s="19">
        <f t="shared" si="26"/>
        <v>0</v>
      </c>
      <c r="AC344" s="2">
        <f t="shared" si="28"/>
        <v>0</v>
      </c>
    </row>
    <row r="345" spans="1:29" x14ac:dyDescent="0.35">
      <c r="A345" s="2" t="s">
        <v>384</v>
      </c>
      <c r="B345" s="79" t="s">
        <v>385</v>
      </c>
      <c r="C345" t="s">
        <v>4</v>
      </c>
      <c r="D345" s="12" t="s">
        <v>918</v>
      </c>
      <c r="E345" s="12">
        <v>9</v>
      </c>
      <c r="F345" s="19">
        <f t="shared" si="24"/>
        <v>0</v>
      </c>
      <c r="G345" s="19">
        <f t="shared" si="25"/>
        <v>0</v>
      </c>
      <c r="H345" s="19">
        <f t="shared" si="26"/>
        <v>0</v>
      </c>
      <c r="AC345" s="2">
        <f t="shared" si="28"/>
        <v>0</v>
      </c>
    </row>
    <row r="346" spans="1:29" s="1" customFormat="1" x14ac:dyDescent="0.35">
      <c r="A346" s="19"/>
      <c r="B346" s="24" t="s">
        <v>44</v>
      </c>
      <c r="C346" s="1" t="s">
        <v>4</v>
      </c>
      <c r="D346" s="22"/>
      <c r="E346" s="22"/>
      <c r="F346" s="19">
        <f t="shared" ref="F346:F415" si="29">SUM(I346:M346)</f>
        <v>48</v>
      </c>
      <c r="G346" s="19">
        <f t="shared" ref="G346:G415" si="30">SUM(N346:R346)</f>
        <v>23</v>
      </c>
      <c r="H346" s="19">
        <f t="shared" ref="H346:H415" si="31">SUM(S346:W346)</f>
        <v>22</v>
      </c>
      <c r="I346" s="19">
        <f t="shared" ref="I346:W346" si="32">SUM(I137:I345)</f>
        <v>12</v>
      </c>
      <c r="J346" s="19">
        <f t="shared" si="32"/>
        <v>21</v>
      </c>
      <c r="K346" s="19">
        <f t="shared" si="32"/>
        <v>15</v>
      </c>
      <c r="L346" s="19">
        <f t="shared" si="32"/>
        <v>0</v>
      </c>
      <c r="M346" s="19">
        <f t="shared" si="32"/>
        <v>0</v>
      </c>
      <c r="N346" s="19">
        <f t="shared" si="32"/>
        <v>4</v>
      </c>
      <c r="O346" s="19">
        <f t="shared" si="32"/>
        <v>0</v>
      </c>
      <c r="P346" s="19">
        <f t="shared" si="32"/>
        <v>18</v>
      </c>
      <c r="Q346" s="19">
        <f t="shared" si="32"/>
        <v>1</v>
      </c>
      <c r="R346" s="19">
        <f t="shared" si="32"/>
        <v>0</v>
      </c>
      <c r="S346" s="19">
        <f t="shared" si="32"/>
        <v>2</v>
      </c>
      <c r="T346" s="19">
        <f t="shared" si="32"/>
        <v>9</v>
      </c>
      <c r="U346" s="19">
        <f t="shared" si="32"/>
        <v>11</v>
      </c>
      <c r="V346" s="19">
        <f t="shared" si="32"/>
        <v>0</v>
      </c>
      <c r="W346" s="19">
        <f t="shared" si="32"/>
        <v>0</v>
      </c>
      <c r="X346" s="19"/>
      <c r="Y346" s="19"/>
      <c r="Z346" s="19"/>
      <c r="AA346" s="19"/>
      <c r="AB346" s="19"/>
      <c r="AC346" s="19">
        <f>SUM(AC137:AC345)</f>
        <v>93</v>
      </c>
    </row>
    <row r="347" spans="1:29" x14ac:dyDescent="0.35">
      <c r="A347" s="2"/>
      <c r="B347" s="79"/>
      <c r="F347" s="19"/>
      <c r="G347" s="19"/>
      <c r="H347" s="19"/>
    </row>
    <row r="348" spans="1:29" s="1" customFormat="1" ht="18.5" x14ac:dyDescent="0.45">
      <c r="A348" s="25" t="s">
        <v>389</v>
      </c>
      <c r="D348" s="22"/>
      <c r="E348" s="22"/>
      <c r="F348" s="19"/>
      <c r="G348" s="19"/>
      <c r="H348" s="19"/>
      <c r="I348" s="2" t="s">
        <v>65</v>
      </c>
      <c r="J348" s="2" t="s">
        <v>66</v>
      </c>
      <c r="K348" s="2" t="s">
        <v>68</v>
      </c>
      <c r="L348" s="2" t="s">
        <v>69</v>
      </c>
      <c r="M348" s="2" t="s">
        <v>70</v>
      </c>
      <c r="N348" s="2" t="s">
        <v>71</v>
      </c>
      <c r="O348" s="2" t="s">
        <v>72</v>
      </c>
      <c r="P348" s="2" t="s">
        <v>73</v>
      </c>
      <c r="Q348" s="2" t="s">
        <v>74</v>
      </c>
      <c r="R348" s="2" t="s">
        <v>75</v>
      </c>
      <c r="S348" s="2" t="s">
        <v>76</v>
      </c>
      <c r="T348" s="2" t="s">
        <v>77</v>
      </c>
      <c r="U348" s="2" t="s">
        <v>78</v>
      </c>
      <c r="V348" s="2" t="s">
        <v>79</v>
      </c>
      <c r="W348" s="2" t="s">
        <v>80</v>
      </c>
      <c r="X348" s="2"/>
      <c r="Y348" s="2"/>
      <c r="Z348" s="2"/>
      <c r="AA348" s="2"/>
      <c r="AB348" s="2"/>
      <c r="AC348" s="12" t="s">
        <v>44</v>
      </c>
    </row>
    <row r="349" spans="1:29" x14ac:dyDescent="0.35">
      <c r="A349" s="2">
        <v>1029</v>
      </c>
      <c r="B349" s="79" t="s">
        <v>91</v>
      </c>
      <c r="C349" s="79" t="s">
        <v>545</v>
      </c>
      <c r="F349" s="19">
        <f t="shared" si="29"/>
        <v>134</v>
      </c>
      <c r="G349" s="19">
        <f t="shared" si="30"/>
        <v>228</v>
      </c>
      <c r="H349" s="19">
        <f t="shared" si="31"/>
        <v>0</v>
      </c>
      <c r="L349" s="2">
        <v>134</v>
      </c>
      <c r="N349" s="2">
        <v>228</v>
      </c>
      <c r="AC349" s="2">
        <f t="shared" ref="AC349:AC414" si="33">SUM(I349:W349)</f>
        <v>362</v>
      </c>
    </row>
    <row r="350" spans="1:29" x14ac:dyDescent="0.35">
      <c r="A350" s="2">
        <v>1401</v>
      </c>
      <c r="B350" s="79" t="s">
        <v>99</v>
      </c>
      <c r="C350" s="79" t="s">
        <v>545</v>
      </c>
      <c r="F350" s="19">
        <f t="shared" si="29"/>
        <v>0</v>
      </c>
      <c r="G350" s="19">
        <f t="shared" si="30"/>
        <v>20</v>
      </c>
      <c r="H350" s="19">
        <f t="shared" si="31"/>
        <v>0</v>
      </c>
      <c r="N350" s="2">
        <v>20</v>
      </c>
      <c r="AC350" s="2">
        <f t="shared" si="33"/>
        <v>20</v>
      </c>
    </row>
    <row r="351" spans="1:29" s="79" customFormat="1" x14ac:dyDescent="0.35">
      <c r="A351" s="2">
        <v>1532</v>
      </c>
      <c r="B351" s="79" t="s">
        <v>114</v>
      </c>
      <c r="C351" s="79" t="s">
        <v>546</v>
      </c>
      <c r="D351" s="12"/>
      <c r="E351" s="12"/>
      <c r="F351" s="19">
        <f t="shared" si="29"/>
        <v>0</v>
      </c>
      <c r="G351" s="19">
        <f t="shared" si="30"/>
        <v>0</v>
      </c>
      <c r="H351" s="19">
        <f t="shared" si="31"/>
        <v>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>
        <f t="shared" si="33"/>
        <v>0</v>
      </c>
    </row>
    <row r="352" spans="1:29" s="79" customFormat="1" x14ac:dyDescent="0.35">
      <c r="A352" s="2">
        <v>1541</v>
      </c>
      <c r="B352" s="79" t="s">
        <v>117</v>
      </c>
      <c r="C352" s="79" t="s">
        <v>545</v>
      </c>
      <c r="D352" s="12"/>
      <c r="E352" s="12"/>
      <c r="F352" s="19">
        <f t="shared" si="29"/>
        <v>0</v>
      </c>
      <c r="G352" s="19">
        <f t="shared" si="30"/>
        <v>0</v>
      </c>
      <c r="H352" s="19">
        <f t="shared" si="31"/>
        <v>192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>
        <v>27</v>
      </c>
      <c r="U352" s="2">
        <v>55</v>
      </c>
      <c r="V352" s="2">
        <v>55</v>
      </c>
      <c r="W352" s="2">
        <v>55</v>
      </c>
      <c r="X352" s="2"/>
      <c r="Y352" s="2"/>
      <c r="Z352" s="2"/>
      <c r="AA352" s="2"/>
      <c r="AB352" s="2"/>
      <c r="AC352" s="2">
        <f t="shared" si="33"/>
        <v>192</v>
      </c>
    </row>
    <row r="353" spans="1:29" s="79" customFormat="1" x14ac:dyDescent="0.35">
      <c r="A353" s="2">
        <v>1563</v>
      </c>
      <c r="B353" s="79" t="s">
        <v>125</v>
      </c>
      <c r="C353" s="79" t="s">
        <v>545</v>
      </c>
      <c r="D353" s="12"/>
      <c r="E353" s="12"/>
      <c r="F353" s="19">
        <f t="shared" si="29"/>
        <v>0</v>
      </c>
      <c r="G353" s="19">
        <f t="shared" si="30"/>
        <v>0</v>
      </c>
      <c r="H353" s="19">
        <f t="shared" si="31"/>
        <v>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>
        <f t="shared" si="33"/>
        <v>0</v>
      </c>
    </row>
    <row r="354" spans="1:29" s="79" customFormat="1" x14ac:dyDescent="0.35">
      <c r="A354" s="2">
        <v>1633</v>
      </c>
      <c r="B354" s="79" t="s">
        <v>149</v>
      </c>
      <c r="C354" s="79" t="s">
        <v>545</v>
      </c>
      <c r="D354" s="12"/>
      <c r="E354" s="12"/>
      <c r="F354" s="19">
        <f t="shared" si="29"/>
        <v>0</v>
      </c>
      <c r="G354" s="19">
        <f t="shared" si="30"/>
        <v>0</v>
      </c>
      <c r="H354" s="19">
        <f t="shared" si="31"/>
        <v>192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>
        <v>27</v>
      </c>
      <c r="U354" s="2">
        <v>55</v>
      </c>
      <c r="V354" s="2">
        <v>55</v>
      </c>
      <c r="W354" s="2">
        <v>55</v>
      </c>
      <c r="X354" s="2"/>
      <c r="Y354" s="2"/>
      <c r="Z354" s="2"/>
      <c r="AA354" s="2"/>
      <c r="AB354" s="2"/>
      <c r="AC354" s="2">
        <f t="shared" si="33"/>
        <v>192</v>
      </c>
    </row>
    <row r="355" spans="1:29" s="79" customFormat="1" x14ac:dyDescent="0.35">
      <c r="A355" s="2">
        <v>1710</v>
      </c>
      <c r="B355" s="79" t="s">
        <v>162</v>
      </c>
      <c r="C355" s="79" t="s">
        <v>545</v>
      </c>
      <c r="D355" s="12"/>
      <c r="E355" s="12"/>
      <c r="F355" s="19">
        <f t="shared" si="29"/>
        <v>0</v>
      </c>
      <c r="G355" s="19">
        <f t="shared" si="30"/>
        <v>65</v>
      </c>
      <c r="H355" s="19">
        <f t="shared" si="31"/>
        <v>0</v>
      </c>
      <c r="I355" s="2"/>
      <c r="J355" s="2"/>
      <c r="K355" s="2"/>
      <c r="L355" s="2"/>
      <c r="M355" s="2"/>
      <c r="N355" s="2"/>
      <c r="O355" s="2"/>
      <c r="P355" s="2">
        <v>17</v>
      </c>
      <c r="Q355" s="2">
        <v>35</v>
      </c>
      <c r="R355" s="2">
        <v>13</v>
      </c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>
        <f t="shared" si="33"/>
        <v>65</v>
      </c>
    </row>
    <row r="356" spans="1:29" s="79" customFormat="1" x14ac:dyDescent="0.35">
      <c r="A356" s="2">
        <v>1715</v>
      </c>
      <c r="B356" s="79" t="s">
        <v>511</v>
      </c>
      <c r="C356" s="79" t="s">
        <v>545</v>
      </c>
      <c r="D356" s="12"/>
      <c r="E356" s="12"/>
      <c r="F356" s="19">
        <f t="shared" si="29"/>
        <v>82</v>
      </c>
      <c r="G356" s="19">
        <f t="shared" si="30"/>
        <v>275</v>
      </c>
      <c r="H356" s="19">
        <f t="shared" si="31"/>
        <v>153</v>
      </c>
      <c r="I356" s="2"/>
      <c r="J356" s="2"/>
      <c r="K356" s="2"/>
      <c r="L356" s="2">
        <v>27</v>
      </c>
      <c r="M356" s="2">
        <v>55</v>
      </c>
      <c r="N356" s="2">
        <v>55</v>
      </c>
      <c r="O356" s="2">
        <v>55</v>
      </c>
      <c r="P356" s="2">
        <v>55</v>
      </c>
      <c r="Q356" s="2">
        <v>55</v>
      </c>
      <c r="R356" s="2">
        <v>55</v>
      </c>
      <c r="S356" s="2">
        <v>55</v>
      </c>
      <c r="T356" s="2">
        <v>55</v>
      </c>
      <c r="U356" s="2">
        <v>43</v>
      </c>
      <c r="V356" s="2"/>
      <c r="W356" s="2"/>
      <c r="X356" s="2"/>
      <c r="Y356" s="2"/>
      <c r="Z356" s="2"/>
      <c r="AA356" s="2"/>
      <c r="AB356" s="2"/>
      <c r="AC356" s="2">
        <f t="shared" si="33"/>
        <v>510</v>
      </c>
    </row>
    <row r="357" spans="1:29" s="79" customFormat="1" x14ac:dyDescent="0.35">
      <c r="A357" s="2">
        <v>1723</v>
      </c>
      <c r="B357" s="79" t="s">
        <v>166</v>
      </c>
      <c r="C357" s="79" t="s">
        <v>545</v>
      </c>
      <c r="D357" s="12"/>
      <c r="E357" s="12"/>
      <c r="F357" s="19">
        <f t="shared" si="29"/>
        <v>0</v>
      </c>
      <c r="G357" s="19">
        <f t="shared" si="30"/>
        <v>21</v>
      </c>
      <c r="H357" s="19">
        <f t="shared" si="31"/>
        <v>0</v>
      </c>
      <c r="I357" s="2"/>
      <c r="J357" s="2"/>
      <c r="K357" s="2"/>
      <c r="L357" s="2"/>
      <c r="M357" s="2"/>
      <c r="N357" s="2"/>
      <c r="O357" s="2"/>
      <c r="P357" s="2">
        <v>10</v>
      </c>
      <c r="Q357" s="2">
        <v>11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>
        <f t="shared" si="33"/>
        <v>21</v>
      </c>
    </row>
    <row r="358" spans="1:29" s="79" customFormat="1" x14ac:dyDescent="0.35">
      <c r="A358" s="2">
        <v>1746</v>
      </c>
      <c r="B358" s="79" t="s">
        <v>171</v>
      </c>
      <c r="C358" s="79" t="s">
        <v>545</v>
      </c>
      <c r="D358" s="12"/>
      <c r="E358" s="12"/>
      <c r="F358" s="19">
        <f t="shared" si="29"/>
        <v>144</v>
      </c>
      <c r="G358" s="19">
        <f t="shared" si="30"/>
        <v>0</v>
      </c>
      <c r="H358" s="19">
        <f t="shared" si="31"/>
        <v>0</v>
      </c>
      <c r="I358" s="2"/>
      <c r="J358" s="2"/>
      <c r="K358" s="2"/>
      <c r="L358" s="2"/>
      <c r="M358" s="2">
        <v>144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>
        <f t="shared" si="33"/>
        <v>144</v>
      </c>
    </row>
    <row r="359" spans="1:29" s="79" customFormat="1" x14ac:dyDescent="0.35">
      <c r="A359" s="2">
        <v>1752</v>
      </c>
      <c r="B359" s="79" t="s">
        <v>172</v>
      </c>
      <c r="C359" s="79" t="s">
        <v>545</v>
      </c>
      <c r="D359" s="12"/>
      <c r="E359" s="12"/>
      <c r="F359" s="19">
        <f t="shared" si="29"/>
        <v>135</v>
      </c>
      <c r="G359" s="19">
        <f t="shared" si="30"/>
        <v>28</v>
      </c>
      <c r="H359" s="19">
        <f t="shared" si="31"/>
        <v>0</v>
      </c>
      <c r="I359" s="2"/>
      <c r="J359" s="2"/>
      <c r="K359" s="2">
        <v>25</v>
      </c>
      <c r="L359" s="2">
        <v>55</v>
      </c>
      <c r="M359" s="2">
        <v>55</v>
      </c>
      <c r="N359" s="2">
        <v>28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>
        <f t="shared" si="33"/>
        <v>163</v>
      </c>
    </row>
    <row r="360" spans="1:29" s="79" customFormat="1" x14ac:dyDescent="0.35">
      <c r="A360" s="2">
        <v>1753</v>
      </c>
      <c r="B360" s="79" t="s">
        <v>173</v>
      </c>
      <c r="C360" s="79" t="s">
        <v>545</v>
      </c>
      <c r="D360" s="12"/>
      <c r="E360" s="12"/>
      <c r="F360" s="19">
        <f t="shared" si="29"/>
        <v>0</v>
      </c>
      <c r="G360" s="19">
        <f t="shared" si="30"/>
        <v>0</v>
      </c>
      <c r="H360" s="19">
        <f t="shared" si="31"/>
        <v>38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>
        <v>20</v>
      </c>
      <c r="V360" s="2">
        <v>18</v>
      </c>
      <c r="W360" s="2"/>
      <c r="X360" s="2"/>
      <c r="Y360" s="2"/>
      <c r="Z360" s="2"/>
      <c r="AA360" s="2"/>
      <c r="AB360" s="2"/>
      <c r="AC360" s="2">
        <f t="shared" si="33"/>
        <v>38</v>
      </c>
    </row>
    <row r="361" spans="1:29" s="79" customFormat="1" x14ac:dyDescent="0.35">
      <c r="A361" s="2">
        <v>1755</v>
      </c>
      <c r="B361" s="79" t="s">
        <v>174</v>
      </c>
      <c r="C361" s="79" t="s">
        <v>545</v>
      </c>
      <c r="D361" s="12"/>
      <c r="E361" s="12"/>
      <c r="F361" s="19">
        <f t="shared" si="29"/>
        <v>0</v>
      </c>
      <c r="G361" s="19">
        <f t="shared" si="30"/>
        <v>25</v>
      </c>
      <c r="H361" s="19">
        <f t="shared" si="31"/>
        <v>0</v>
      </c>
      <c r="I361" s="2"/>
      <c r="J361" s="2"/>
      <c r="K361" s="2"/>
      <c r="L361" s="2"/>
      <c r="M361" s="2"/>
      <c r="N361" s="2"/>
      <c r="O361" s="2"/>
      <c r="P361" s="2"/>
      <c r="Q361" s="2">
        <v>25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>
        <f t="shared" si="33"/>
        <v>25</v>
      </c>
    </row>
    <row r="362" spans="1:29" s="79" customFormat="1" x14ac:dyDescent="0.35">
      <c r="A362" s="2">
        <v>1809</v>
      </c>
      <c r="B362" s="79" t="s">
        <v>512</v>
      </c>
      <c r="C362" s="79" t="s">
        <v>545</v>
      </c>
      <c r="D362" s="12"/>
      <c r="E362" s="12"/>
      <c r="F362" s="19">
        <f t="shared" si="29"/>
        <v>0</v>
      </c>
      <c r="G362" s="19">
        <f t="shared" si="30"/>
        <v>0</v>
      </c>
      <c r="H362" s="19">
        <f t="shared" si="31"/>
        <v>25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>
        <v>25</v>
      </c>
      <c r="V362" s="2"/>
      <c r="W362" s="2"/>
      <c r="X362" s="2"/>
      <c r="Y362" s="2"/>
      <c r="Z362" s="2"/>
      <c r="AA362" s="2"/>
      <c r="AB362" s="2"/>
      <c r="AC362" s="2">
        <f t="shared" si="33"/>
        <v>25</v>
      </c>
    </row>
    <row r="363" spans="1:29" s="79" customFormat="1" x14ac:dyDescent="0.35">
      <c r="A363" s="2">
        <v>1885</v>
      </c>
      <c r="B363" s="79" t="s">
        <v>188</v>
      </c>
      <c r="C363" s="79" t="s">
        <v>546</v>
      </c>
      <c r="D363" s="12"/>
      <c r="E363" s="12"/>
      <c r="F363" s="19">
        <f t="shared" si="29"/>
        <v>2</v>
      </c>
      <c r="G363" s="19">
        <f t="shared" si="30"/>
        <v>0</v>
      </c>
      <c r="H363" s="19">
        <f t="shared" si="31"/>
        <v>0</v>
      </c>
      <c r="I363" s="2">
        <v>2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>
        <f t="shared" si="33"/>
        <v>2</v>
      </c>
    </row>
    <row r="364" spans="1:29" s="79" customFormat="1" x14ac:dyDescent="0.35">
      <c r="A364" s="2">
        <v>2177</v>
      </c>
      <c r="B364" s="79" t="s">
        <v>206</v>
      </c>
      <c r="C364" s="79" t="s">
        <v>546</v>
      </c>
      <c r="D364" s="12"/>
      <c r="E364" s="12"/>
      <c r="F364" s="19">
        <f t="shared" si="29"/>
        <v>0</v>
      </c>
      <c r="G364" s="19">
        <f t="shared" si="30"/>
        <v>20</v>
      </c>
      <c r="H364" s="19">
        <f t="shared" si="31"/>
        <v>0</v>
      </c>
      <c r="I364" s="2"/>
      <c r="J364" s="2"/>
      <c r="K364" s="2"/>
      <c r="L364" s="2"/>
      <c r="M364" s="2"/>
      <c r="N364" s="2"/>
      <c r="O364" s="2"/>
      <c r="P364" s="2">
        <v>10</v>
      </c>
      <c r="Q364" s="2">
        <v>10</v>
      </c>
      <c r="R364" s="2"/>
      <c r="S364" s="2"/>
      <c r="T364" s="2"/>
      <c r="U364" s="2"/>
      <c r="V364" s="2" t="s">
        <v>386</v>
      </c>
      <c r="W364" s="2"/>
      <c r="X364" s="2"/>
      <c r="Y364" s="2"/>
      <c r="Z364" s="2"/>
      <c r="AA364" s="2"/>
      <c r="AB364" s="2"/>
      <c r="AC364" s="2">
        <f t="shared" si="33"/>
        <v>20</v>
      </c>
    </row>
    <row r="365" spans="1:29" s="79" customFormat="1" x14ac:dyDescent="0.35">
      <c r="A365" s="2">
        <v>2244</v>
      </c>
      <c r="B365" s="79" t="s">
        <v>217</v>
      </c>
      <c r="C365" s="79" t="s">
        <v>547</v>
      </c>
      <c r="D365" s="12"/>
      <c r="E365" s="12"/>
      <c r="F365" s="19">
        <f t="shared" si="29"/>
        <v>0</v>
      </c>
      <c r="G365" s="19">
        <f t="shared" si="30"/>
        <v>0</v>
      </c>
      <c r="H365" s="19">
        <f t="shared" si="31"/>
        <v>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>
        <f t="shared" si="33"/>
        <v>0</v>
      </c>
    </row>
    <row r="366" spans="1:29" s="79" customFormat="1" x14ac:dyDescent="0.35">
      <c r="A366" s="2">
        <v>2273</v>
      </c>
      <c r="B366" s="79" t="s">
        <v>220</v>
      </c>
      <c r="C366" s="79" t="s">
        <v>545</v>
      </c>
      <c r="D366" s="12"/>
      <c r="E366" s="12"/>
      <c r="F366" s="19">
        <f t="shared" si="29"/>
        <v>0</v>
      </c>
      <c r="G366" s="19">
        <f t="shared" si="30"/>
        <v>0</v>
      </c>
      <c r="H366" s="19">
        <f t="shared" si="31"/>
        <v>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>
        <f t="shared" si="33"/>
        <v>0</v>
      </c>
    </row>
    <row r="367" spans="1:29" s="79" customFormat="1" x14ac:dyDescent="0.35">
      <c r="A367" s="2">
        <v>2450</v>
      </c>
      <c r="B367" s="79" t="s">
        <v>222</v>
      </c>
      <c r="C367" s="79" t="s">
        <v>545</v>
      </c>
      <c r="D367" s="12"/>
      <c r="E367" s="12"/>
      <c r="F367" s="19">
        <f t="shared" si="29"/>
        <v>0</v>
      </c>
      <c r="G367" s="19">
        <f t="shared" si="30"/>
        <v>0</v>
      </c>
      <c r="H367" s="19">
        <f t="shared" si="31"/>
        <v>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>
        <f t="shared" si="33"/>
        <v>0</v>
      </c>
    </row>
    <row r="368" spans="1:29" s="79" customFormat="1" x14ac:dyDescent="0.35">
      <c r="A368" s="2">
        <v>2464</v>
      </c>
      <c r="B368" s="79" t="s">
        <v>513</v>
      </c>
      <c r="C368" s="79" t="s">
        <v>545</v>
      </c>
      <c r="D368" s="12"/>
      <c r="E368" s="12"/>
      <c r="F368" s="19">
        <f t="shared" si="29"/>
        <v>0</v>
      </c>
      <c r="G368" s="19">
        <f t="shared" si="30"/>
        <v>0</v>
      </c>
      <c r="H368" s="19">
        <f t="shared" si="31"/>
        <v>46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>
        <v>23</v>
      </c>
      <c r="V368" s="2">
        <v>23</v>
      </c>
      <c r="W368" s="2"/>
      <c r="X368" s="2"/>
      <c r="Y368" s="2"/>
      <c r="Z368" s="2"/>
      <c r="AA368" s="2"/>
      <c r="AB368" s="2"/>
      <c r="AC368" s="2">
        <f t="shared" si="33"/>
        <v>46</v>
      </c>
    </row>
    <row r="369" spans="1:29" s="79" customFormat="1" x14ac:dyDescent="0.35">
      <c r="A369" s="2">
        <v>2466</v>
      </c>
      <c r="B369" s="79" t="s">
        <v>232</v>
      </c>
      <c r="C369" s="79" t="s">
        <v>545</v>
      </c>
      <c r="D369" s="12"/>
      <c r="E369" s="12"/>
      <c r="F369" s="19">
        <f t="shared" si="29"/>
        <v>0</v>
      </c>
      <c r="G369" s="19">
        <f t="shared" si="30"/>
        <v>0</v>
      </c>
      <c r="H369" s="19">
        <f t="shared" si="31"/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>
        <f t="shared" si="33"/>
        <v>0</v>
      </c>
    </row>
    <row r="370" spans="1:29" s="79" customFormat="1" x14ac:dyDescent="0.35">
      <c r="A370" s="2">
        <v>2469</v>
      </c>
      <c r="B370" s="79" t="s">
        <v>233</v>
      </c>
      <c r="C370" s="79" t="s">
        <v>545</v>
      </c>
      <c r="D370" s="12"/>
      <c r="E370" s="12"/>
      <c r="F370" s="19">
        <f t="shared" si="29"/>
        <v>0</v>
      </c>
      <c r="G370" s="19">
        <f t="shared" si="30"/>
        <v>0</v>
      </c>
      <c r="H370" s="19">
        <f t="shared" si="31"/>
        <v>35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>
        <v>35</v>
      </c>
      <c r="V370" s="2"/>
      <c r="W370" s="2"/>
      <c r="X370" s="2"/>
      <c r="Y370" s="2"/>
      <c r="Z370" s="2"/>
      <c r="AA370" s="2"/>
      <c r="AB370" s="2"/>
      <c r="AC370" s="2">
        <f t="shared" si="33"/>
        <v>35</v>
      </c>
    </row>
    <row r="371" spans="1:29" s="79" customFormat="1" ht="14.25" customHeight="1" x14ac:dyDescent="0.35">
      <c r="A371" s="2">
        <v>2471</v>
      </c>
      <c r="B371" s="79" t="s">
        <v>234</v>
      </c>
      <c r="C371" s="79" t="s">
        <v>545</v>
      </c>
      <c r="D371" s="12"/>
      <c r="E371" s="12"/>
      <c r="F371" s="19">
        <f t="shared" si="29"/>
        <v>0</v>
      </c>
      <c r="G371" s="19">
        <f t="shared" si="30"/>
        <v>0</v>
      </c>
      <c r="H371" s="19">
        <f t="shared" si="31"/>
        <v>74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>
        <v>10</v>
      </c>
      <c r="V371" s="2">
        <v>35</v>
      </c>
      <c r="W371" s="2">
        <v>29</v>
      </c>
      <c r="X371" s="2"/>
      <c r="Y371" s="2"/>
      <c r="Z371" s="2"/>
      <c r="AA371" s="2"/>
      <c r="AB371" s="2"/>
      <c r="AC371" s="2">
        <f t="shared" si="33"/>
        <v>74</v>
      </c>
    </row>
    <row r="372" spans="1:29" s="79" customFormat="1" x14ac:dyDescent="0.35">
      <c r="A372" s="2">
        <v>2472</v>
      </c>
      <c r="B372" s="79" t="s">
        <v>235</v>
      </c>
      <c r="C372" s="79" t="s">
        <v>545</v>
      </c>
      <c r="D372" s="12"/>
      <c r="E372" s="12"/>
      <c r="F372" s="19">
        <f t="shared" si="29"/>
        <v>0</v>
      </c>
      <c r="G372" s="19">
        <f t="shared" si="30"/>
        <v>15</v>
      </c>
      <c r="H372" s="19">
        <f t="shared" si="31"/>
        <v>0</v>
      </c>
      <c r="I372" s="2"/>
      <c r="J372" s="2"/>
      <c r="K372" s="2"/>
      <c r="L372" s="2"/>
      <c r="M372" s="2"/>
      <c r="N372" s="2"/>
      <c r="O372" s="2">
        <v>15</v>
      </c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>
        <f t="shared" si="33"/>
        <v>15</v>
      </c>
    </row>
    <row r="373" spans="1:29" s="124" customFormat="1" x14ac:dyDescent="0.35">
      <c r="A373" s="86">
        <v>2474</v>
      </c>
      <c r="B373" s="124" t="s">
        <v>236</v>
      </c>
      <c r="C373" s="124" t="s">
        <v>545</v>
      </c>
      <c r="D373" s="125"/>
      <c r="E373" s="125"/>
      <c r="F373" s="126">
        <f t="shared" si="29"/>
        <v>0</v>
      </c>
      <c r="G373" s="126">
        <f t="shared" si="30"/>
        <v>0</v>
      </c>
      <c r="H373" s="126">
        <f t="shared" si="31"/>
        <v>49</v>
      </c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>
        <v>16</v>
      </c>
      <c r="V373" s="86">
        <v>16</v>
      </c>
      <c r="W373" s="86">
        <v>17</v>
      </c>
      <c r="X373" s="86"/>
      <c r="Y373" s="86"/>
      <c r="Z373" s="86"/>
      <c r="AA373" s="86"/>
      <c r="AB373" s="86"/>
      <c r="AC373" s="86">
        <f t="shared" si="33"/>
        <v>49</v>
      </c>
    </row>
    <row r="374" spans="1:29" s="79" customFormat="1" x14ac:dyDescent="0.35">
      <c r="A374" s="2">
        <v>2477</v>
      </c>
      <c r="B374" s="79" t="s">
        <v>514</v>
      </c>
      <c r="C374" s="79" t="s">
        <v>545</v>
      </c>
      <c r="D374" s="12"/>
      <c r="E374" s="12"/>
      <c r="F374" s="19">
        <f t="shared" si="29"/>
        <v>0</v>
      </c>
      <c r="G374" s="19">
        <f t="shared" si="30"/>
        <v>0</v>
      </c>
      <c r="H374" s="19">
        <f t="shared" si="31"/>
        <v>33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>
        <v>33</v>
      </c>
      <c r="V374" s="2"/>
      <c r="W374" s="2"/>
      <c r="X374" s="2"/>
      <c r="Y374" s="2"/>
      <c r="Z374" s="2"/>
      <c r="AA374" s="2"/>
      <c r="AB374" s="2"/>
      <c r="AC374" s="2">
        <f t="shared" si="33"/>
        <v>33</v>
      </c>
    </row>
    <row r="375" spans="1:29" s="124" customFormat="1" x14ac:dyDescent="0.35">
      <c r="A375" s="86">
        <v>2478</v>
      </c>
      <c r="B375" s="124" t="s">
        <v>237</v>
      </c>
      <c r="C375" s="124" t="s">
        <v>545</v>
      </c>
      <c r="D375" s="125"/>
      <c r="E375" s="125"/>
      <c r="F375" s="126">
        <f t="shared" si="29"/>
        <v>0</v>
      </c>
      <c r="G375" s="126">
        <f t="shared" si="30"/>
        <v>0</v>
      </c>
      <c r="H375" s="126">
        <f t="shared" si="31"/>
        <v>44</v>
      </c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>
        <v>10</v>
      </c>
      <c r="V375" s="86">
        <v>20</v>
      </c>
      <c r="W375" s="86">
        <v>14</v>
      </c>
      <c r="X375" s="86"/>
      <c r="Y375" s="86"/>
      <c r="Z375" s="86"/>
      <c r="AA375" s="86"/>
      <c r="AB375" s="86"/>
      <c r="AC375" s="86">
        <f t="shared" si="33"/>
        <v>44</v>
      </c>
    </row>
    <row r="376" spans="1:29" s="79" customFormat="1" x14ac:dyDescent="0.35">
      <c r="A376" s="2">
        <v>2480</v>
      </c>
      <c r="B376" s="79" t="s">
        <v>515</v>
      </c>
      <c r="C376" s="79" t="s">
        <v>545</v>
      </c>
      <c r="D376" s="12"/>
      <c r="E376" s="12"/>
      <c r="F376" s="19">
        <f t="shared" si="29"/>
        <v>0</v>
      </c>
      <c r="G376" s="19">
        <f t="shared" si="30"/>
        <v>0</v>
      </c>
      <c r="H376" s="19">
        <f t="shared" si="31"/>
        <v>38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>
        <v>38</v>
      </c>
      <c r="V376" s="2"/>
      <c r="W376" s="2"/>
      <c r="X376" s="2"/>
      <c r="Y376" s="2"/>
      <c r="Z376" s="2"/>
      <c r="AA376" s="2"/>
      <c r="AB376" s="2"/>
      <c r="AC376" s="2">
        <f t="shared" si="33"/>
        <v>38</v>
      </c>
    </row>
    <row r="377" spans="1:29" s="79" customFormat="1" x14ac:dyDescent="0.35">
      <c r="A377" s="2">
        <v>2481</v>
      </c>
      <c r="B377" s="79" t="s">
        <v>238</v>
      </c>
      <c r="C377" s="79" t="s">
        <v>545</v>
      </c>
      <c r="D377" s="12"/>
      <c r="E377" s="12"/>
      <c r="F377" s="19">
        <f t="shared" si="29"/>
        <v>0</v>
      </c>
      <c r="G377" s="19">
        <f t="shared" si="30"/>
        <v>0</v>
      </c>
      <c r="H377" s="19">
        <f t="shared" si="31"/>
        <v>42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>
        <v>10</v>
      </c>
      <c r="V377" s="2">
        <v>20</v>
      </c>
      <c r="W377" s="2">
        <v>12</v>
      </c>
      <c r="X377" s="2"/>
      <c r="Y377" s="2"/>
      <c r="Z377" s="2"/>
      <c r="AA377" s="2"/>
      <c r="AB377" s="2"/>
      <c r="AC377" s="2">
        <f t="shared" si="33"/>
        <v>42</v>
      </c>
    </row>
    <row r="378" spans="1:29" s="79" customFormat="1" x14ac:dyDescent="0.35">
      <c r="A378" s="2">
        <v>2482</v>
      </c>
      <c r="B378" s="79" t="s">
        <v>239</v>
      </c>
      <c r="C378" s="79" t="s">
        <v>545</v>
      </c>
      <c r="D378" s="12"/>
      <c r="E378" s="12"/>
      <c r="F378" s="19">
        <f t="shared" si="29"/>
        <v>0</v>
      </c>
      <c r="G378" s="19">
        <f t="shared" si="30"/>
        <v>129</v>
      </c>
      <c r="H378" s="19">
        <f t="shared" si="31"/>
        <v>0</v>
      </c>
      <c r="I378" s="2"/>
      <c r="J378" s="2"/>
      <c r="K378" s="2"/>
      <c r="L378" s="2"/>
      <c r="M378" s="2"/>
      <c r="N378" s="2"/>
      <c r="O378" s="2"/>
      <c r="P378" s="2">
        <v>70</v>
      </c>
      <c r="Q378" s="2">
        <v>52</v>
      </c>
      <c r="R378" s="2">
        <v>7</v>
      </c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>
        <f t="shared" si="33"/>
        <v>129</v>
      </c>
    </row>
    <row r="379" spans="1:29" s="79" customFormat="1" x14ac:dyDescent="0.35">
      <c r="A379" s="2">
        <v>2671</v>
      </c>
      <c r="B379" s="79" t="s">
        <v>266</v>
      </c>
      <c r="C379" s="79" t="s">
        <v>547</v>
      </c>
      <c r="D379" s="12"/>
      <c r="E379" s="12"/>
      <c r="F379" s="19">
        <f t="shared" si="29"/>
        <v>0</v>
      </c>
      <c r="G379" s="19">
        <f t="shared" si="30"/>
        <v>0</v>
      </c>
      <c r="H379" s="19">
        <f t="shared" si="31"/>
        <v>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>
        <f t="shared" si="33"/>
        <v>0</v>
      </c>
    </row>
    <row r="380" spans="1:29" s="79" customFormat="1" x14ac:dyDescent="0.35">
      <c r="A380" s="2">
        <v>2672</v>
      </c>
      <c r="B380" s="79" t="s">
        <v>267</v>
      </c>
      <c r="C380" s="79" t="s">
        <v>545</v>
      </c>
      <c r="D380" s="12"/>
      <c r="E380" s="12"/>
      <c r="F380" s="19">
        <f t="shared" si="29"/>
        <v>0</v>
      </c>
      <c r="G380" s="19">
        <f t="shared" si="30"/>
        <v>82</v>
      </c>
      <c r="H380" s="19">
        <f t="shared" si="31"/>
        <v>218</v>
      </c>
      <c r="I380" s="2"/>
      <c r="J380" s="2"/>
      <c r="K380" s="2"/>
      <c r="L380" s="2"/>
      <c r="M380" s="2"/>
      <c r="N380" s="2"/>
      <c r="O380" s="2"/>
      <c r="P380" s="2"/>
      <c r="Q380" s="2">
        <v>27</v>
      </c>
      <c r="R380" s="2">
        <v>55</v>
      </c>
      <c r="S380" s="2">
        <v>55</v>
      </c>
      <c r="T380" s="2">
        <v>55</v>
      </c>
      <c r="U380" s="2">
        <v>55</v>
      </c>
      <c r="V380" s="2">
        <v>53</v>
      </c>
      <c r="W380" s="2"/>
      <c r="X380" s="2"/>
      <c r="Y380" s="2"/>
      <c r="Z380" s="2"/>
      <c r="AA380" s="2"/>
      <c r="AB380" s="2"/>
      <c r="AC380" s="2">
        <f t="shared" si="33"/>
        <v>300</v>
      </c>
    </row>
    <row r="381" spans="1:29" s="79" customFormat="1" x14ac:dyDescent="0.35">
      <c r="A381" s="2">
        <v>2673</v>
      </c>
      <c r="B381" s="79" t="s">
        <v>268</v>
      </c>
      <c r="C381" s="79" t="s">
        <v>545</v>
      </c>
      <c r="D381" s="12"/>
      <c r="E381" s="12"/>
      <c r="F381" s="19">
        <f t="shared" si="29"/>
        <v>0</v>
      </c>
      <c r="G381" s="19">
        <f t="shared" si="30"/>
        <v>127</v>
      </c>
      <c r="H381" s="19">
        <f t="shared" si="31"/>
        <v>76</v>
      </c>
      <c r="I381" s="2"/>
      <c r="J381" s="2"/>
      <c r="K381" s="2"/>
      <c r="L381" s="2"/>
      <c r="M381" s="2"/>
      <c r="N381" s="2"/>
      <c r="O381" s="2"/>
      <c r="P381" s="2">
        <v>17</v>
      </c>
      <c r="Q381" s="2">
        <v>55</v>
      </c>
      <c r="R381" s="2">
        <v>55</v>
      </c>
      <c r="S381" s="2">
        <v>55</v>
      </c>
      <c r="T381" s="2">
        <v>21</v>
      </c>
      <c r="U381" s="2"/>
      <c r="V381" s="2"/>
      <c r="W381" s="2"/>
      <c r="X381" s="2"/>
      <c r="Y381" s="2"/>
      <c r="Z381" s="2"/>
      <c r="AA381" s="2"/>
      <c r="AB381" s="2"/>
      <c r="AC381" s="2">
        <f t="shared" si="33"/>
        <v>203</v>
      </c>
    </row>
    <row r="382" spans="1:29" s="79" customFormat="1" x14ac:dyDescent="0.35">
      <c r="A382" s="2">
        <v>2675</v>
      </c>
      <c r="B382" s="79" t="s">
        <v>269</v>
      </c>
      <c r="C382" s="79" t="s">
        <v>545</v>
      </c>
      <c r="D382" s="12"/>
      <c r="E382" s="12"/>
      <c r="F382" s="19">
        <f t="shared" si="29"/>
        <v>0</v>
      </c>
      <c r="G382" s="19">
        <f t="shared" si="30"/>
        <v>0</v>
      </c>
      <c r="H382" s="19">
        <f t="shared" si="31"/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>
        <f t="shared" si="33"/>
        <v>0</v>
      </c>
    </row>
    <row r="383" spans="1:29" s="79" customFormat="1" x14ac:dyDescent="0.35">
      <c r="A383" s="2">
        <v>2676</v>
      </c>
      <c r="B383" s="79" t="s">
        <v>270</v>
      </c>
      <c r="C383" s="79" t="s">
        <v>545</v>
      </c>
      <c r="D383" s="12"/>
      <c r="E383" s="12"/>
      <c r="F383" s="19">
        <f t="shared" si="29"/>
        <v>0</v>
      </c>
      <c r="G383" s="19">
        <f t="shared" si="30"/>
        <v>0</v>
      </c>
      <c r="H383" s="19">
        <f t="shared" si="31"/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>
        <f t="shared" si="33"/>
        <v>0</v>
      </c>
    </row>
    <row r="384" spans="1:29" s="79" customFormat="1" x14ac:dyDescent="0.35">
      <c r="A384" s="2">
        <v>2677</v>
      </c>
      <c r="B384" s="79" t="s">
        <v>271</v>
      </c>
      <c r="C384" s="79" t="s">
        <v>545</v>
      </c>
      <c r="D384" s="12"/>
      <c r="E384" s="12"/>
      <c r="F384" s="19">
        <f t="shared" si="29"/>
        <v>0</v>
      </c>
      <c r="G384" s="19">
        <f t="shared" si="30"/>
        <v>0</v>
      </c>
      <c r="H384" s="19">
        <f t="shared" si="31"/>
        <v>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>
        <f t="shared" si="33"/>
        <v>0</v>
      </c>
    </row>
    <row r="385" spans="1:29" s="79" customFormat="1" x14ac:dyDescent="0.35">
      <c r="A385" s="2">
        <v>2678</v>
      </c>
      <c r="B385" s="79" t="s">
        <v>272</v>
      </c>
      <c r="C385" s="79" t="s">
        <v>545</v>
      </c>
      <c r="D385" s="12"/>
      <c r="E385" s="12"/>
      <c r="F385" s="19">
        <f t="shared" si="29"/>
        <v>0</v>
      </c>
      <c r="G385" s="19">
        <f t="shared" si="30"/>
        <v>9</v>
      </c>
      <c r="H385" s="19">
        <f t="shared" si="31"/>
        <v>0</v>
      </c>
      <c r="I385" s="2"/>
      <c r="J385" s="2"/>
      <c r="K385" s="2"/>
      <c r="L385" s="2"/>
      <c r="M385" s="2"/>
      <c r="N385" s="2"/>
      <c r="O385" s="2">
        <v>9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>
        <f t="shared" si="33"/>
        <v>9</v>
      </c>
    </row>
    <row r="386" spans="1:29" s="79" customFormat="1" x14ac:dyDescent="0.35">
      <c r="A386" s="2">
        <v>2681</v>
      </c>
      <c r="B386" s="79" t="s">
        <v>273</v>
      </c>
      <c r="C386" s="79" t="s">
        <v>545</v>
      </c>
      <c r="D386" s="12"/>
      <c r="E386" s="12"/>
      <c r="F386" s="19">
        <f t="shared" si="29"/>
        <v>0</v>
      </c>
      <c r="G386" s="19">
        <f t="shared" si="30"/>
        <v>38</v>
      </c>
      <c r="H386" s="19">
        <f t="shared" si="31"/>
        <v>0</v>
      </c>
      <c r="I386" s="2"/>
      <c r="J386" s="2"/>
      <c r="K386" s="2"/>
      <c r="L386" s="2"/>
      <c r="M386" s="2"/>
      <c r="N386" s="2"/>
      <c r="O386" s="2"/>
      <c r="P386" s="2">
        <v>38</v>
      </c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>
        <f t="shared" si="33"/>
        <v>38</v>
      </c>
    </row>
    <row r="387" spans="1:29" s="79" customFormat="1" x14ac:dyDescent="0.35">
      <c r="A387" s="2">
        <v>2682</v>
      </c>
      <c r="B387" s="79" t="s">
        <v>274</v>
      </c>
      <c r="C387" s="79" t="s">
        <v>545</v>
      </c>
      <c r="D387" s="12"/>
      <c r="E387" s="12"/>
      <c r="F387" s="19">
        <f t="shared" si="29"/>
        <v>0</v>
      </c>
      <c r="G387" s="19">
        <f t="shared" si="30"/>
        <v>0</v>
      </c>
      <c r="H387" s="19">
        <f t="shared" si="31"/>
        <v>80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>
        <v>17</v>
      </c>
      <c r="U387" s="2">
        <v>35</v>
      </c>
      <c r="V387" s="2">
        <v>28</v>
      </c>
      <c r="W387" s="2"/>
      <c r="X387" s="2"/>
      <c r="Y387" s="2"/>
      <c r="Z387" s="2"/>
      <c r="AA387" s="2"/>
      <c r="AB387" s="2"/>
      <c r="AC387" s="2">
        <f t="shared" si="33"/>
        <v>80</v>
      </c>
    </row>
    <row r="388" spans="1:29" s="79" customFormat="1" x14ac:dyDescent="0.35">
      <c r="A388" s="2">
        <v>2710</v>
      </c>
      <c r="B388" s="79" t="s">
        <v>292</v>
      </c>
      <c r="C388" s="79" t="s">
        <v>547</v>
      </c>
      <c r="D388" s="12"/>
      <c r="E388" s="12"/>
      <c r="F388" s="19">
        <f t="shared" si="29"/>
        <v>0</v>
      </c>
      <c r="G388" s="19">
        <f t="shared" si="30"/>
        <v>0</v>
      </c>
      <c r="H388" s="19">
        <f t="shared" si="31"/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>
        <f t="shared" si="33"/>
        <v>0</v>
      </c>
    </row>
    <row r="389" spans="1:29" s="79" customFormat="1" x14ac:dyDescent="0.35">
      <c r="A389" s="2">
        <v>2902</v>
      </c>
      <c r="B389" s="79" t="s">
        <v>303</v>
      </c>
      <c r="C389" s="79" t="s">
        <v>546</v>
      </c>
      <c r="D389" s="12"/>
      <c r="E389" s="12"/>
      <c r="F389" s="19">
        <f t="shared" si="29"/>
        <v>0</v>
      </c>
      <c r="G389" s="19">
        <f t="shared" si="30"/>
        <v>0</v>
      </c>
      <c r="H389" s="19">
        <f t="shared" si="31"/>
        <v>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>
        <f t="shared" si="33"/>
        <v>0</v>
      </c>
    </row>
    <row r="390" spans="1:29" s="79" customFormat="1" x14ac:dyDescent="0.35">
      <c r="A390" s="2">
        <v>2903</v>
      </c>
      <c r="B390" s="79" t="s">
        <v>304</v>
      </c>
      <c r="C390" s="79" t="s">
        <v>546</v>
      </c>
      <c r="D390" s="12"/>
      <c r="E390" s="12"/>
      <c r="F390" s="19">
        <f t="shared" si="29"/>
        <v>0</v>
      </c>
      <c r="G390" s="19">
        <f t="shared" si="30"/>
        <v>0</v>
      </c>
      <c r="H390" s="19">
        <f t="shared" si="31"/>
        <v>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>
        <f t="shared" si="33"/>
        <v>0</v>
      </c>
    </row>
    <row r="391" spans="1:29" s="79" customFormat="1" x14ac:dyDescent="0.35">
      <c r="A391" s="2">
        <v>3125</v>
      </c>
      <c r="B391" s="79" t="s">
        <v>337</v>
      </c>
      <c r="C391" s="79" t="s">
        <v>546</v>
      </c>
      <c r="D391" s="12"/>
      <c r="E391" s="12"/>
      <c r="F391" s="19">
        <f t="shared" si="29"/>
        <v>0</v>
      </c>
      <c r="G391" s="19">
        <f t="shared" si="30"/>
        <v>0</v>
      </c>
      <c r="H391" s="19">
        <f t="shared" si="31"/>
        <v>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>
        <f t="shared" si="33"/>
        <v>0</v>
      </c>
    </row>
    <row r="392" spans="1:29" s="79" customFormat="1" x14ac:dyDescent="0.35">
      <c r="A392" s="2">
        <v>3129</v>
      </c>
      <c r="B392" s="79" t="s">
        <v>339</v>
      </c>
      <c r="C392" s="79" t="s">
        <v>546</v>
      </c>
      <c r="D392" s="12"/>
      <c r="E392" s="12"/>
      <c r="F392" s="19">
        <f t="shared" si="29"/>
        <v>0</v>
      </c>
      <c r="G392" s="19">
        <f t="shared" si="30"/>
        <v>0</v>
      </c>
      <c r="H392" s="19">
        <f t="shared" si="31"/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>
        <f t="shared" si="33"/>
        <v>0</v>
      </c>
    </row>
    <row r="393" spans="1:29" x14ac:dyDescent="0.35">
      <c r="A393" s="2">
        <v>3168</v>
      </c>
      <c r="B393" s="79" t="s">
        <v>372</v>
      </c>
      <c r="C393" s="79" t="s">
        <v>546</v>
      </c>
      <c r="F393" s="19">
        <f t="shared" si="29"/>
        <v>0</v>
      </c>
      <c r="G393" s="19">
        <f t="shared" si="30"/>
        <v>0</v>
      </c>
      <c r="H393" s="19">
        <f t="shared" si="31"/>
        <v>0</v>
      </c>
      <c r="AC393" s="2">
        <f t="shared" si="33"/>
        <v>0</v>
      </c>
    </row>
    <row r="394" spans="1:29" x14ac:dyDescent="0.35">
      <c r="A394" s="2">
        <v>3169</v>
      </c>
      <c r="B394" s="79" t="s">
        <v>373</v>
      </c>
      <c r="C394" s="79" t="s">
        <v>546</v>
      </c>
      <c r="F394" s="19">
        <f t="shared" si="29"/>
        <v>0</v>
      </c>
      <c r="G394" s="19">
        <f t="shared" si="30"/>
        <v>0</v>
      </c>
      <c r="H394" s="19">
        <f t="shared" si="31"/>
        <v>0</v>
      </c>
      <c r="AC394" s="2">
        <f t="shared" si="33"/>
        <v>0</v>
      </c>
    </row>
    <row r="395" spans="1:29" x14ac:dyDescent="0.35">
      <c r="A395" s="2">
        <v>3179</v>
      </c>
      <c r="B395" s="79" t="s">
        <v>381</v>
      </c>
      <c r="C395" s="79" t="s">
        <v>546</v>
      </c>
      <c r="F395" s="19">
        <f t="shared" si="29"/>
        <v>0</v>
      </c>
      <c r="G395" s="19">
        <f t="shared" si="30"/>
        <v>0</v>
      </c>
      <c r="H395" s="19">
        <f t="shared" si="31"/>
        <v>0</v>
      </c>
      <c r="AC395" s="2">
        <f t="shared" si="33"/>
        <v>0</v>
      </c>
    </row>
    <row r="396" spans="1:29" x14ac:dyDescent="0.35">
      <c r="A396" s="2">
        <v>3304</v>
      </c>
      <c r="B396" s="79" t="s">
        <v>518</v>
      </c>
      <c r="C396" s="79" t="s">
        <v>547</v>
      </c>
      <c r="F396" s="19">
        <f t="shared" si="29"/>
        <v>0</v>
      </c>
      <c r="G396" s="19">
        <f t="shared" si="30"/>
        <v>0</v>
      </c>
      <c r="H396" s="19">
        <f t="shared" si="31"/>
        <v>0</v>
      </c>
      <c r="AC396" s="2">
        <f t="shared" si="33"/>
        <v>0</v>
      </c>
    </row>
    <row r="397" spans="1:29" x14ac:dyDescent="0.35">
      <c r="A397" s="2">
        <v>3310</v>
      </c>
      <c r="B397" s="79" t="s">
        <v>520</v>
      </c>
      <c r="C397" s="79" t="s">
        <v>546</v>
      </c>
      <c r="F397" s="19">
        <f t="shared" si="29"/>
        <v>0</v>
      </c>
      <c r="G397" s="19">
        <f t="shared" si="30"/>
        <v>0</v>
      </c>
      <c r="H397" s="19">
        <f t="shared" si="31"/>
        <v>0</v>
      </c>
      <c r="AC397" s="2">
        <f t="shared" si="33"/>
        <v>0</v>
      </c>
    </row>
    <row r="398" spans="1:29" x14ac:dyDescent="0.35">
      <c r="A398" s="2">
        <v>3318</v>
      </c>
      <c r="B398" s="79" t="s">
        <v>521</v>
      </c>
      <c r="C398" s="79" t="s">
        <v>547</v>
      </c>
      <c r="F398" s="19">
        <f t="shared" si="29"/>
        <v>0</v>
      </c>
      <c r="G398" s="19">
        <f t="shared" si="30"/>
        <v>0</v>
      </c>
      <c r="H398" s="19">
        <f t="shared" si="31"/>
        <v>0</v>
      </c>
      <c r="AC398" s="2">
        <f t="shared" si="33"/>
        <v>0</v>
      </c>
    </row>
    <row r="399" spans="1:29" x14ac:dyDescent="0.35">
      <c r="A399" s="2">
        <v>3323</v>
      </c>
      <c r="B399" s="79" t="s">
        <v>522</v>
      </c>
      <c r="C399" s="79" t="s">
        <v>546</v>
      </c>
      <c r="F399" s="19">
        <f t="shared" si="29"/>
        <v>0</v>
      </c>
      <c r="G399" s="19">
        <f t="shared" si="30"/>
        <v>0</v>
      </c>
      <c r="H399" s="19">
        <f t="shared" si="31"/>
        <v>0</v>
      </c>
      <c r="AC399" s="2">
        <f t="shared" si="33"/>
        <v>0</v>
      </c>
    </row>
    <row r="400" spans="1:29" x14ac:dyDescent="0.35">
      <c r="A400" s="2">
        <v>3328</v>
      </c>
      <c r="B400" s="79" t="s">
        <v>523</v>
      </c>
      <c r="C400" s="79" t="s">
        <v>546</v>
      </c>
      <c r="F400" s="19">
        <f t="shared" si="29"/>
        <v>0</v>
      </c>
      <c r="G400" s="19">
        <f t="shared" si="30"/>
        <v>0</v>
      </c>
      <c r="H400" s="19">
        <f t="shared" si="31"/>
        <v>0</v>
      </c>
      <c r="AC400" s="2">
        <f t="shared" si="33"/>
        <v>0</v>
      </c>
    </row>
    <row r="401" spans="1:29" x14ac:dyDescent="0.35">
      <c r="A401" s="2">
        <v>3333</v>
      </c>
      <c r="B401" s="79" t="s">
        <v>525</v>
      </c>
      <c r="C401" s="79" t="s">
        <v>545</v>
      </c>
      <c r="F401" s="19">
        <f t="shared" si="29"/>
        <v>0</v>
      </c>
      <c r="G401" s="19">
        <f t="shared" si="30"/>
        <v>0</v>
      </c>
      <c r="H401" s="19">
        <f t="shared" si="31"/>
        <v>0</v>
      </c>
      <c r="AC401" s="2">
        <f t="shared" si="33"/>
        <v>0</v>
      </c>
    </row>
    <row r="402" spans="1:29" x14ac:dyDescent="0.35">
      <c r="A402" s="2">
        <v>3338</v>
      </c>
      <c r="B402" s="79" t="s">
        <v>526</v>
      </c>
      <c r="C402" s="79" t="s">
        <v>547</v>
      </c>
      <c r="F402" s="19">
        <f t="shared" si="29"/>
        <v>0</v>
      </c>
      <c r="G402" s="19">
        <f t="shared" si="30"/>
        <v>0</v>
      </c>
      <c r="H402" s="19">
        <f t="shared" si="31"/>
        <v>0</v>
      </c>
      <c r="AC402" s="2">
        <f t="shared" si="33"/>
        <v>0</v>
      </c>
    </row>
    <row r="403" spans="1:29" x14ac:dyDescent="0.35">
      <c r="A403" s="2">
        <v>3345</v>
      </c>
      <c r="B403" s="79" t="s">
        <v>528</v>
      </c>
      <c r="C403" s="79" t="s">
        <v>546</v>
      </c>
      <c r="F403" s="19">
        <f t="shared" si="29"/>
        <v>0</v>
      </c>
      <c r="G403" s="19">
        <f t="shared" si="30"/>
        <v>0</v>
      </c>
      <c r="H403" s="19">
        <f t="shared" si="31"/>
        <v>0</v>
      </c>
      <c r="AC403" s="2">
        <f t="shared" si="33"/>
        <v>0</v>
      </c>
    </row>
    <row r="404" spans="1:29" x14ac:dyDescent="0.35">
      <c r="A404" s="2">
        <v>3348</v>
      </c>
      <c r="B404" s="79" t="s">
        <v>530</v>
      </c>
      <c r="C404" s="79" t="s">
        <v>547</v>
      </c>
      <c r="F404" s="19">
        <f t="shared" si="29"/>
        <v>0</v>
      </c>
      <c r="G404" s="19">
        <f t="shared" si="30"/>
        <v>0</v>
      </c>
      <c r="H404" s="19">
        <f t="shared" si="31"/>
        <v>0</v>
      </c>
      <c r="AC404" s="2">
        <f t="shared" si="33"/>
        <v>0</v>
      </c>
    </row>
    <row r="405" spans="1:29" x14ac:dyDescent="0.35">
      <c r="A405" s="2">
        <v>3350</v>
      </c>
      <c r="B405" s="79" t="s">
        <v>531</v>
      </c>
      <c r="C405" s="79" t="s">
        <v>546</v>
      </c>
      <c r="F405" s="19">
        <f t="shared" si="29"/>
        <v>0</v>
      </c>
      <c r="G405" s="19">
        <f t="shared" si="30"/>
        <v>0</v>
      </c>
      <c r="H405" s="19">
        <f t="shared" si="31"/>
        <v>0</v>
      </c>
      <c r="AC405" s="2">
        <f t="shared" si="33"/>
        <v>0</v>
      </c>
    </row>
    <row r="406" spans="1:29" x14ac:dyDescent="0.35">
      <c r="A406" s="2">
        <v>3351</v>
      </c>
      <c r="B406" s="79" t="s">
        <v>532</v>
      </c>
      <c r="C406" s="79" t="s">
        <v>546</v>
      </c>
      <c r="F406" s="19">
        <f t="shared" si="29"/>
        <v>0</v>
      </c>
      <c r="G406" s="19">
        <f t="shared" si="30"/>
        <v>0</v>
      </c>
      <c r="H406" s="19">
        <f t="shared" si="31"/>
        <v>0</v>
      </c>
      <c r="AC406" s="2">
        <f t="shared" si="33"/>
        <v>0</v>
      </c>
    </row>
    <row r="407" spans="1:29" x14ac:dyDescent="0.35">
      <c r="A407" s="2">
        <v>3352</v>
      </c>
      <c r="B407" s="79" t="s">
        <v>533</v>
      </c>
      <c r="C407" s="79" t="s">
        <v>546</v>
      </c>
      <c r="F407" s="19">
        <f t="shared" si="29"/>
        <v>0</v>
      </c>
      <c r="G407" s="19">
        <f t="shared" si="30"/>
        <v>0</v>
      </c>
      <c r="H407" s="19">
        <f t="shared" si="31"/>
        <v>0</v>
      </c>
      <c r="AC407" s="2">
        <f t="shared" si="33"/>
        <v>0</v>
      </c>
    </row>
    <row r="408" spans="1:29" x14ac:dyDescent="0.35">
      <c r="A408" s="2">
        <v>3353</v>
      </c>
      <c r="B408" s="79" t="s">
        <v>534</v>
      </c>
      <c r="C408" s="79" t="s">
        <v>546</v>
      </c>
      <c r="F408" s="19">
        <f t="shared" si="29"/>
        <v>0</v>
      </c>
      <c r="G408" s="19">
        <f t="shared" si="30"/>
        <v>0</v>
      </c>
      <c r="H408" s="19">
        <f t="shared" si="31"/>
        <v>0</v>
      </c>
      <c r="AC408" s="2">
        <f t="shared" si="33"/>
        <v>0</v>
      </c>
    </row>
    <row r="409" spans="1:29" x14ac:dyDescent="0.35">
      <c r="A409" s="2">
        <v>3357</v>
      </c>
      <c r="B409" s="79" t="s">
        <v>537</v>
      </c>
      <c r="C409" s="79" t="s">
        <v>546</v>
      </c>
      <c r="F409" s="19">
        <f t="shared" si="29"/>
        <v>0</v>
      </c>
      <c r="G409" s="19">
        <f t="shared" si="30"/>
        <v>5</v>
      </c>
      <c r="H409" s="19">
        <f t="shared" si="31"/>
        <v>0</v>
      </c>
      <c r="P409" s="2">
        <v>5</v>
      </c>
      <c r="AC409" s="2">
        <f t="shared" si="33"/>
        <v>5</v>
      </c>
    </row>
    <row r="410" spans="1:29" x14ac:dyDescent="0.35">
      <c r="A410" s="2">
        <v>3361</v>
      </c>
      <c r="B410" s="79" t="s">
        <v>538</v>
      </c>
      <c r="C410" s="79" t="s">
        <v>546</v>
      </c>
      <c r="F410" s="19">
        <f t="shared" si="29"/>
        <v>0</v>
      </c>
      <c r="G410" s="19">
        <f t="shared" si="30"/>
        <v>0</v>
      </c>
      <c r="H410" s="19">
        <f t="shared" si="31"/>
        <v>0</v>
      </c>
      <c r="AC410" s="2">
        <f t="shared" si="33"/>
        <v>0</v>
      </c>
    </row>
    <row r="411" spans="1:29" x14ac:dyDescent="0.35">
      <c r="A411" s="2">
        <v>3363</v>
      </c>
      <c r="B411" s="79" t="s">
        <v>539</v>
      </c>
      <c r="C411" s="79" t="s">
        <v>546</v>
      </c>
      <c r="F411" s="19">
        <f t="shared" si="29"/>
        <v>0</v>
      </c>
      <c r="G411" s="19">
        <f t="shared" si="30"/>
        <v>0</v>
      </c>
      <c r="H411" s="19">
        <f t="shared" si="31"/>
        <v>0</v>
      </c>
      <c r="AC411" s="2">
        <f t="shared" si="33"/>
        <v>0</v>
      </c>
    </row>
    <row r="412" spans="1:29" x14ac:dyDescent="0.35">
      <c r="A412" s="2">
        <v>3365</v>
      </c>
      <c r="B412" s="79" t="s">
        <v>541</v>
      </c>
      <c r="C412" s="79" t="s">
        <v>546</v>
      </c>
      <c r="F412" s="19">
        <f t="shared" si="29"/>
        <v>0</v>
      </c>
      <c r="G412" s="19">
        <f t="shared" si="30"/>
        <v>0</v>
      </c>
      <c r="H412" s="19">
        <f t="shared" si="31"/>
        <v>0</v>
      </c>
      <c r="AC412" s="2">
        <f t="shared" si="33"/>
        <v>0</v>
      </c>
    </row>
    <row r="413" spans="1:29" x14ac:dyDescent="0.35">
      <c r="A413" s="2">
        <v>3369</v>
      </c>
      <c r="B413" s="79" t="s">
        <v>542</v>
      </c>
      <c r="C413" s="79" t="s">
        <v>546</v>
      </c>
      <c r="F413" s="19">
        <f t="shared" si="29"/>
        <v>0</v>
      </c>
      <c r="G413" s="19">
        <f t="shared" si="30"/>
        <v>0</v>
      </c>
      <c r="H413" s="19">
        <f t="shared" si="31"/>
        <v>0</v>
      </c>
      <c r="AC413" s="2">
        <f t="shared" si="33"/>
        <v>0</v>
      </c>
    </row>
    <row r="414" spans="1:29" x14ac:dyDescent="0.35">
      <c r="A414" s="2">
        <v>3373</v>
      </c>
      <c r="B414" s="79" t="s">
        <v>544</v>
      </c>
      <c r="C414" s="79" t="s">
        <v>546</v>
      </c>
      <c r="F414" s="19">
        <f t="shared" si="29"/>
        <v>0</v>
      </c>
      <c r="G414" s="19">
        <f t="shared" si="30"/>
        <v>0</v>
      </c>
      <c r="H414" s="19">
        <f t="shared" si="31"/>
        <v>0</v>
      </c>
      <c r="AC414" s="2">
        <f t="shared" si="33"/>
        <v>0</v>
      </c>
    </row>
    <row r="415" spans="1:29" x14ac:dyDescent="0.35">
      <c r="A415" s="2">
        <v>15631</v>
      </c>
      <c r="B415" s="79" t="s">
        <v>383</v>
      </c>
      <c r="C415" s="79" t="s">
        <v>545</v>
      </c>
      <c r="F415" s="19">
        <f t="shared" si="29"/>
        <v>0</v>
      </c>
      <c r="G415" s="19">
        <f t="shared" si="30"/>
        <v>0</v>
      </c>
      <c r="H415" s="19">
        <f t="shared" si="31"/>
        <v>0</v>
      </c>
      <c r="AC415" s="2">
        <f t="shared" ref="AC415" si="34">SUM(I415:W415)</f>
        <v>0</v>
      </c>
    </row>
    <row r="416" spans="1:29" s="1" customFormat="1" x14ac:dyDescent="0.35">
      <c r="A416" s="19"/>
      <c r="B416" s="24" t="s">
        <v>44</v>
      </c>
      <c r="C416" s="1" t="s">
        <v>387</v>
      </c>
      <c r="D416" s="22"/>
      <c r="E416" s="22"/>
      <c r="F416" s="19">
        <f t="shared" ref="F416:F422" si="35">SUM(I416:M416)</f>
        <v>497</v>
      </c>
      <c r="G416" s="19">
        <f t="shared" ref="G416:G422" si="36">SUM(N416:R416)</f>
        <v>1087</v>
      </c>
      <c r="H416" s="19">
        <f t="shared" ref="H416:H422" si="37">SUM(S416:W416)</f>
        <v>1335</v>
      </c>
      <c r="I416" s="19">
        <f t="shared" ref="I416:W416" si="38">SUM(I349:I415)</f>
        <v>2</v>
      </c>
      <c r="J416" s="19">
        <f t="shared" si="38"/>
        <v>0</v>
      </c>
      <c r="K416" s="19">
        <f t="shared" si="38"/>
        <v>25</v>
      </c>
      <c r="L416" s="19">
        <f t="shared" si="38"/>
        <v>216</v>
      </c>
      <c r="M416" s="19">
        <f t="shared" si="38"/>
        <v>254</v>
      </c>
      <c r="N416" s="19">
        <f t="shared" si="38"/>
        <v>331</v>
      </c>
      <c r="O416" s="19">
        <f t="shared" si="38"/>
        <v>79</v>
      </c>
      <c r="P416" s="19">
        <f t="shared" si="38"/>
        <v>222</v>
      </c>
      <c r="Q416" s="19">
        <f t="shared" si="38"/>
        <v>270</v>
      </c>
      <c r="R416" s="19">
        <f t="shared" si="38"/>
        <v>185</v>
      </c>
      <c r="S416" s="19">
        <f t="shared" si="38"/>
        <v>165</v>
      </c>
      <c r="T416" s="19">
        <f t="shared" si="38"/>
        <v>202</v>
      </c>
      <c r="U416" s="19">
        <f t="shared" si="38"/>
        <v>463</v>
      </c>
      <c r="V416" s="19">
        <f t="shared" si="38"/>
        <v>323</v>
      </c>
      <c r="W416" s="19">
        <f t="shared" si="38"/>
        <v>182</v>
      </c>
      <c r="X416" s="19"/>
      <c r="Y416" s="19"/>
      <c r="Z416" s="19"/>
      <c r="AA416" s="19"/>
      <c r="AB416" s="19"/>
      <c r="AC416" s="19">
        <f>SUM(AC349:AC415)</f>
        <v>2919</v>
      </c>
    </row>
    <row r="417" spans="1:29" x14ac:dyDescent="0.35">
      <c r="A417" s="2"/>
      <c r="F417" s="19"/>
      <c r="G417" s="19"/>
      <c r="H417" s="19"/>
    </row>
    <row r="418" spans="1:29" ht="18.5" x14ac:dyDescent="0.45">
      <c r="A418" s="25" t="s">
        <v>62</v>
      </c>
      <c r="F418" s="19"/>
      <c r="G418" s="19"/>
      <c r="H418" s="19"/>
      <c r="I418" s="2" t="s">
        <v>65</v>
      </c>
      <c r="J418" s="2" t="s">
        <v>66</v>
      </c>
      <c r="K418" s="2" t="s">
        <v>68</v>
      </c>
      <c r="L418" s="2" t="s">
        <v>69</v>
      </c>
      <c r="M418" s="2" t="s">
        <v>70</v>
      </c>
      <c r="N418" s="2" t="s">
        <v>71</v>
      </c>
      <c r="O418" s="2" t="s">
        <v>72</v>
      </c>
      <c r="P418" s="2" t="s">
        <v>73</v>
      </c>
      <c r="Q418" s="2" t="s">
        <v>74</v>
      </c>
      <c r="R418" s="2" t="s">
        <v>75</v>
      </c>
      <c r="S418" s="2" t="s">
        <v>76</v>
      </c>
      <c r="T418" s="2" t="s">
        <v>77</v>
      </c>
      <c r="U418" s="2" t="s">
        <v>78</v>
      </c>
      <c r="V418" s="2" t="s">
        <v>79</v>
      </c>
      <c r="W418" s="2" t="s">
        <v>80</v>
      </c>
      <c r="AC418" s="12" t="s">
        <v>44</v>
      </c>
    </row>
    <row r="419" spans="1:29" x14ac:dyDescent="0.35">
      <c r="A419" s="2">
        <v>308</v>
      </c>
      <c r="B419" t="s">
        <v>90</v>
      </c>
      <c r="C419" t="s">
        <v>388</v>
      </c>
      <c r="D419" s="12" t="s">
        <v>918</v>
      </c>
      <c r="E419" s="12">
        <v>9</v>
      </c>
      <c r="F419" s="19">
        <f t="shared" si="35"/>
        <v>294</v>
      </c>
      <c r="G419" s="19">
        <f t="shared" si="36"/>
        <v>56</v>
      </c>
      <c r="H419" s="19">
        <f t="shared" si="37"/>
        <v>0</v>
      </c>
      <c r="J419" s="2">
        <v>42</v>
      </c>
      <c r="K419" s="2">
        <v>84</v>
      </c>
      <c r="L419" s="2">
        <v>84</v>
      </c>
      <c r="M419" s="2">
        <v>84</v>
      </c>
      <c r="N419" s="2">
        <v>56</v>
      </c>
      <c r="AC419" s="2">
        <f>SUM(I419:W419)</f>
        <v>350</v>
      </c>
    </row>
    <row r="420" spans="1:29" x14ac:dyDescent="0.35">
      <c r="A420" s="2">
        <v>1646</v>
      </c>
      <c r="B420" t="s">
        <v>155</v>
      </c>
      <c r="C420" t="s">
        <v>388</v>
      </c>
      <c r="D420" s="12" t="s">
        <v>918</v>
      </c>
      <c r="E420" s="12">
        <v>9</v>
      </c>
      <c r="F420" s="19">
        <f t="shared" si="35"/>
        <v>360</v>
      </c>
      <c r="G420" s="19">
        <f t="shared" si="36"/>
        <v>40</v>
      </c>
      <c r="H420" s="19">
        <f t="shared" si="37"/>
        <v>0</v>
      </c>
      <c r="J420" s="2">
        <v>72</v>
      </c>
      <c r="K420" s="2">
        <v>96</v>
      </c>
      <c r="L420" s="2">
        <v>96</v>
      </c>
      <c r="M420" s="2">
        <v>96</v>
      </c>
      <c r="N420" s="2">
        <v>40</v>
      </c>
      <c r="AC420" s="2">
        <f>SUM(I420:W420)</f>
        <v>400</v>
      </c>
    </row>
    <row r="421" spans="1:29" x14ac:dyDescent="0.35">
      <c r="A421" s="2">
        <v>1650</v>
      </c>
      <c r="B421" t="s">
        <v>156</v>
      </c>
      <c r="C421" t="s">
        <v>388</v>
      </c>
      <c r="D421" s="12" t="s">
        <v>918</v>
      </c>
      <c r="E421" s="12">
        <v>9</v>
      </c>
      <c r="F421" s="19">
        <f t="shared" si="35"/>
        <v>180</v>
      </c>
      <c r="G421" s="19">
        <f t="shared" si="36"/>
        <v>0</v>
      </c>
      <c r="H421" s="19">
        <f t="shared" si="37"/>
        <v>0</v>
      </c>
      <c r="I421" s="2">
        <v>45</v>
      </c>
      <c r="J421" s="2">
        <v>90</v>
      </c>
      <c r="K421" s="2">
        <v>45</v>
      </c>
      <c r="AC421" s="2">
        <f>SUM(I421:W421)</f>
        <v>180</v>
      </c>
    </row>
    <row r="422" spans="1:29" s="1" customFormat="1" x14ac:dyDescent="0.35">
      <c r="B422" s="24" t="s">
        <v>44</v>
      </c>
      <c r="C422" s="1" t="s">
        <v>388</v>
      </c>
      <c r="D422" s="22"/>
      <c r="E422" s="22"/>
      <c r="F422" s="19">
        <f t="shared" si="35"/>
        <v>834</v>
      </c>
      <c r="G422" s="19">
        <f t="shared" si="36"/>
        <v>96</v>
      </c>
      <c r="H422" s="19">
        <f t="shared" si="37"/>
        <v>0</v>
      </c>
      <c r="I422" s="19">
        <f>SUM(I419:I421)</f>
        <v>45</v>
      </c>
      <c r="J422" s="19">
        <f t="shared" ref="J422:AC422" si="39">SUM(J419:J421)</f>
        <v>204</v>
      </c>
      <c r="K422" s="19">
        <f t="shared" si="39"/>
        <v>225</v>
      </c>
      <c r="L422" s="19">
        <f t="shared" si="39"/>
        <v>180</v>
      </c>
      <c r="M422" s="19">
        <f t="shared" si="39"/>
        <v>180</v>
      </c>
      <c r="N422" s="19">
        <f t="shared" si="39"/>
        <v>96</v>
      </c>
      <c r="O422" s="19">
        <f t="shared" si="39"/>
        <v>0</v>
      </c>
      <c r="P422" s="19">
        <f t="shared" si="39"/>
        <v>0</v>
      </c>
      <c r="Q422" s="19">
        <f t="shared" si="39"/>
        <v>0</v>
      </c>
      <c r="R422" s="19">
        <f t="shared" si="39"/>
        <v>0</v>
      </c>
      <c r="S422" s="19">
        <f t="shared" si="39"/>
        <v>0</v>
      </c>
      <c r="T422" s="19">
        <f t="shared" si="39"/>
        <v>0</v>
      </c>
      <c r="U422" s="19">
        <f t="shared" si="39"/>
        <v>0</v>
      </c>
      <c r="V422" s="19">
        <f t="shared" si="39"/>
        <v>0</v>
      </c>
      <c r="W422" s="19">
        <f t="shared" si="39"/>
        <v>0</v>
      </c>
      <c r="X422" s="19"/>
      <c r="Y422" s="19"/>
      <c r="Z422" s="19"/>
      <c r="AA422" s="19"/>
      <c r="AB422" s="19"/>
      <c r="AC422" s="19">
        <f t="shared" si="39"/>
        <v>930</v>
      </c>
    </row>
    <row r="424" spans="1:29" ht="18.5" x14ac:dyDescent="0.45">
      <c r="A424" s="10" t="s">
        <v>548</v>
      </c>
      <c r="F424" s="19" t="s">
        <v>85</v>
      </c>
      <c r="G424" s="19" t="s">
        <v>86</v>
      </c>
      <c r="H424" s="19" t="s">
        <v>87</v>
      </c>
      <c r="I424" s="2" t="s">
        <v>65</v>
      </c>
      <c r="J424" s="2" t="s">
        <v>66</v>
      </c>
      <c r="K424" s="2" t="s">
        <v>68</v>
      </c>
      <c r="L424" s="2" t="s">
        <v>69</v>
      </c>
      <c r="M424" s="2" t="s">
        <v>70</v>
      </c>
      <c r="N424" s="2" t="s">
        <v>71</v>
      </c>
      <c r="O424" s="2" t="s">
        <v>72</v>
      </c>
      <c r="P424" s="2" t="s">
        <v>73</v>
      </c>
      <c r="Q424" s="2" t="s">
        <v>74</v>
      </c>
      <c r="R424" s="2" t="s">
        <v>75</v>
      </c>
      <c r="S424" s="2" t="s">
        <v>76</v>
      </c>
      <c r="T424" s="2" t="s">
        <v>77</v>
      </c>
      <c r="U424" s="2" t="s">
        <v>78</v>
      </c>
      <c r="V424" s="2" t="s">
        <v>79</v>
      </c>
      <c r="W424" s="2" t="s">
        <v>80</v>
      </c>
      <c r="AC424" s="12" t="s">
        <v>44</v>
      </c>
    </row>
    <row r="425" spans="1:29" x14ac:dyDescent="0.35">
      <c r="A425" s="2">
        <v>948</v>
      </c>
      <c r="B425" s="79" t="s">
        <v>549</v>
      </c>
      <c r="C425" s="79" t="s">
        <v>2</v>
      </c>
      <c r="F425" s="2">
        <f>SUM(I425:M425)</f>
        <v>1</v>
      </c>
      <c r="G425" s="2">
        <f>SUM(N425:R425)</f>
        <v>0</v>
      </c>
      <c r="H425" s="2">
        <f>SUM(S425:W425)</f>
        <v>0</v>
      </c>
      <c r="I425" s="2">
        <v>1</v>
      </c>
      <c r="AC425" s="2">
        <f>SUM(I425:W425)</f>
        <v>1</v>
      </c>
    </row>
    <row r="426" spans="1:29" x14ac:dyDescent="0.35">
      <c r="A426" s="2">
        <v>957</v>
      </c>
      <c r="B426" s="79" t="s">
        <v>550</v>
      </c>
      <c r="C426" s="79" t="s">
        <v>2</v>
      </c>
      <c r="F426" s="2">
        <f t="shared" ref="F426:F446" si="40">SUM(I426:M426)</f>
        <v>0</v>
      </c>
      <c r="G426" s="2">
        <f t="shared" ref="G426:G446" si="41">SUM(N426:R426)</f>
        <v>0</v>
      </c>
      <c r="H426" s="2">
        <f t="shared" ref="H426:H446" si="42">SUM(S426:W426)</f>
        <v>0</v>
      </c>
      <c r="AC426" s="2">
        <f t="shared" ref="AC426:AC489" si="43">SUM(I426:W426)</f>
        <v>0</v>
      </c>
    </row>
    <row r="427" spans="1:29" x14ac:dyDescent="0.35">
      <c r="A427" s="2">
        <v>1019</v>
      </c>
      <c r="B427" s="79" t="s">
        <v>551</v>
      </c>
      <c r="C427" s="79" t="s">
        <v>2</v>
      </c>
      <c r="F427" s="2">
        <f t="shared" si="40"/>
        <v>0</v>
      </c>
      <c r="G427" s="2">
        <f t="shared" si="41"/>
        <v>8</v>
      </c>
      <c r="H427" s="2">
        <f t="shared" si="42"/>
        <v>0</v>
      </c>
      <c r="N427" s="2">
        <v>8</v>
      </c>
      <c r="AC427" s="2">
        <f t="shared" si="43"/>
        <v>8</v>
      </c>
    </row>
    <row r="428" spans="1:29" x14ac:dyDescent="0.35">
      <c r="A428" s="2">
        <v>1050</v>
      </c>
      <c r="B428" s="79" t="s">
        <v>552</v>
      </c>
      <c r="C428" s="79" t="s">
        <v>61</v>
      </c>
      <c r="F428" s="2">
        <f t="shared" si="40"/>
        <v>6</v>
      </c>
      <c r="G428" s="2">
        <f t="shared" si="41"/>
        <v>0</v>
      </c>
      <c r="H428" s="2">
        <f t="shared" si="42"/>
        <v>0</v>
      </c>
      <c r="J428" s="2">
        <v>6</v>
      </c>
      <c r="AC428" s="2">
        <f t="shared" si="43"/>
        <v>6</v>
      </c>
    </row>
    <row r="429" spans="1:29" x14ac:dyDescent="0.35">
      <c r="A429" s="2">
        <v>1104</v>
      </c>
      <c r="B429" s="79" t="s">
        <v>553</v>
      </c>
      <c r="C429" s="79" t="s">
        <v>2</v>
      </c>
      <c r="F429" s="2">
        <f t="shared" si="40"/>
        <v>0</v>
      </c>
      <c r="G429" s="2">
        <f t="shared" si="41"/>
        <v>3</v>
      </c>
      <c r="H429" s="2">
        <f t="shared" si="42"/>
        <v>0</v>
      </c>
      <c r="N429" s="2">
        <v>3</v>
      </c>
      <c r="AC429" s="2">
        <f t="shared" si="43"/>
        <v>3</v>
      </c>
    </row>
    <row r="430" spans="1:29" x14ac:dyDescent="0.35">
      <c r="A430" s="2">
        <v>1110</v>
      </c>
      <c r="B430" s="79" t="s">
        <v>554</v>
      </c>
      <c r="C430" s="79" t="s">
        <v>2</v>
      </c>
      <c r="F430" s="2">
        <f t="shared" si="40"/>
        <v>0</v>
      </c>
      <c r="G430" s="2">
        <f t="shared" si="41"/>
        <v>0</v>
      </c>
      <c r="H430" s="2">
        <f t="shared" si="42"/>
        <v>1</v>
      </c>
      <c r="T430" s="2">
        <v>1</v>
      </c>
      <c r="AC430" s="2">
        <f t="shared" si="43"/>
        <v>1</v>
      </c>
    </row>
    <row r="431" spans="1:29" x14ac:dyDescent="0.35">
      <c r="A431" s="2">
        <v>1138</v>
      </c>
      <c r="B431" s="79" t="s">
        <v>555</v>
      </c>
      <c r="C431" s="79" t="s">
        <v>2</v>
      </c>
      <c r="F431" s="2">
        <f t="shared" si="40"/>
        <v>0</v>
      </c>
      <c r="G431" s="2">
        <f t="shared" si="41"/>
        <v>0</v>
      </c>
      <c r="H431" s="2">
        <f t="shared" si="42"/>
        <v>4</v>
      </c>
      <c r="U431" s="2">
        <v>4</v>
      </c>
      <c r="AC431" s="2">
        <f t="shared" si="43"/>
        <v>4</v>
      </c>
    </row>
    <row r="432" spans="1:29" x14ac:dyDescent="0.35">
      <c r="A432" s="2">
        <v>1226</v>
      </c>
      <c r="B432" s="79" t="s">
        <v>556</v>
      </c>
      <c r="C432" s="79" t="s">
        <v>2</v>
      </c>
      <c r="F432" s="2">
        <f t="shared" si="40"/>
        <v>0</v>
      </c>
      <c r="G432" s="2">
        <f t="shared" si="41"/>
        <v>0</v>
      </c>
      <c r="H432" s="2">
        <f t="shared" si="42"/>
        <v>0</v>
      </c>
      <c r="AC432" s="2">
        <f t="shared" si="43"/>
        <v>0</v>
      </c>
    </row>
    <row r="433" spans="1:29" x14ac:dyDescent="0.35">
      <c r="A433" s="2">
        <v>1229</v>
      </c>
      <c r="B433" s="79" t="s">
        <v>191</v>
      </c>
      <c r="C433" s="79" t="s">
        <v>4</v>
      </c>
      <c r="F433" s="2">
        <f t="shared" si="40"/>
        <v>0</v>
      </c>
      <c r="G433" s="2">
        <f t="shared" si="41"/>
        <v>0</v>
      </c>
      <c r="H433" s="2">
        <f t="shared" si="42"/>
        <v>0</v>
      </c>
      <c r="AC433" s="2">
        <f t="shared" si="43"/>
        <v>0</v>
      </c>
    </row>
    <row r="434" spans="1:29" x14ac:dyDescent="0.35">
      <c r="A434" s="2">
        <v>1245</v>
      </c>
      <c r="B434" s="79" t="s">
        <v>557</v>
      </c>
      <c r="C434" s="79" t="s">
        <v>2</v>
      </c>
      <c r="F434" s="2">
        <f t="shared" si="40"/>
        <v>8</v>
      </c>
      <c r="G434" s="2">
        <f t="shared" si="41"/>
        <v>0</v>
      </c>
      <c r="H434" s="2">
        <f t="shared" si="42"/>
        <v>0</v>
      </c>
      <c r="M434" s="2">
        <v>8</v>
      </c>
      <c r="AC434" s="2">
        <f t="shared" si="43"/>
        <v>8</v>
      </c>
    </row>
    <row r="435" spans="1:29" x14ac:dyDescent="0.35">
      <c r="A435" s="2">
        <v>1265</v>
      </c>
      <c r="B435" s="79" t="s">
        <v>558</v>
      </c>
      <c r="C435" s="79" t="s">
        <v>2</v>
      </c>
      <c r="F435" s="2">
        <f t="shared" si="40"/>
        <v>0</v>
      </c>
      <c r="G435" s="2">
        <f t="shared" si="41"/>
        <v>0</v>
      </c>
      <c r="H435" s="2">
        <f t="shared" si="42"/>
        <v>0</v>
      </c>
      <c r="AC435" s="2">
        <f t="shared" si="43"/>
        <v>0</v>
      </c>
    </row>
    <row r="436" spans="1:29" x14ac:dyDescent="0.35">
      <c r="A436" s="2">
        <v>1312</v>
      </c>
      <c r="B436" s="79" t="s">
        <v>559</v>
      </c>
      <c r="C436" s="79" t="s">
        <v>2</v>
      </c>
      <c r="F436" s="2">
        <f t="shared" si="40"/>
        <v>0</v>
      </c>
      <c r="G436" s="2">
        <f t="shared" si="41"/>
        <v>0</v>
      </c>
      <c r="H436" s="2">
        <f t="shared" si="42"/>
        <v>0</v>
      </c>
      <c r="AC436" s="2">
        <f t="shared" si="43"/>
        <v>0</v>
      </c>
    </row>
    <row r="437" spans="1:29" x14ac:dyDescent="0.35">
      <c r="A437" s="2">
        <v>1322</v>
      </c>
      <c r="B437" s="79" t="s">
        <v>560</v>
      </c>
      <c r="C437" s="79" t="s">
        <v>2</v>
      </c>
      <c r="F437" s="2">
        <f t="shared" si="40"/>
        <v>0</v>
      </c>
      <c r="G437" s="2">
        <f t="shared" si="41"/>
        <v>0</v>
      </c>
      <c r="H437" s="2">
        <f t="shared" si="42"/>
        <v>8</v>
      </c>
      <c r="T437" s="2">
        <v>8</v>
      </c>
      <c r="AC437" s="2">
        <f t="shared" si="43"/>
        <v>8</v>
      </c>
    </row>
    <row r="438" spans="1:29" x14ac:dyDescent="0.35">
      <c r="A438" s="2">
        <v>1422</v>
      </c>
      <c r="B438" s="79" t="s">
        <v>561</v>
      </c>
      <c r="C438" s="79" t="s">
        <v>545</v>
      </c>
      <c r="F438" s="2">
        <f t="shared" si="40"/>
        <v>0</v>
      </c>
      <c r="G438" s="2">
        <f t="shared" si="41"/>
        <v>16</v>
      </c>
      <c r="H438" s="2">
        <f t="shared" si="42"/>
        <v>0</v>
      </c>
      <c r="O438" s="2">
        <v>16</v>
      </c>
      <c r="AC438" s="2">
        <f t="shared" si="43"/>
        <v>16</v>
      </c>
    </row>
    <row r="439" spans="1:29" x14ac:dyDescent="0.35">
      <c r="A439" s="2">
        <v>1427</v>
      </c>
      <c r="B439" s="79" t="s">
        <v>562</v>
      </c>
      <c r="C439" s="79" t="s">
        <v>2</v>
      </c>
      <c r="F439" s="2">
        <f t="shared" si="40"/>
        <v>10</v>
      </c>
      <c r="G439" s="2">
        <f t="shared" si="41"/>
        <v>0</v>
      </c>
      <c r="H439" s="2">
        <f t="shared" si="42"/>
        <v>0</v>
      </c>
      <c r="J439" s="2">
        <v>10</v>
      </c>
      <c r="AC439" s="2">
        <f t="shared" si="43"/>
        <v>10</v>
      </c>
    </row>
    <row r="440" spans="1:29" x14ac:dyDescent="0.35">
      <c r="A440" s="2">
        <v>1511</v>
      </c>
      <c r="B440" s="79" t="s">
        <v>563</v>
      </c>
      <c r="C440" s="79" t="s">
        <v>546</v>
      </c>
      <c r="F440" s="2">
        <f t="shared" si="40"/>
        <v>0</v>
      </c>
      <c r="G440" s="2">
        <f t="shared" si="41"/>
        <v>0</v>
      </c>
      <c r="H440" s="2">
        <f t="shared" si="42"/>
        <v>0</v>
      </c>
      <c r="AC440" s="2">
        <f t="shared" si="43"/>
        <v>0</v>
      </c>
    </row>
    <row r="441" spans="1:29" x14ac:dyDescent="0.35">
      <c r="A441" s="2">
        <v>1512</v>
      </c>
      <c r="B441" s="79" t="s">
        <v>564</v>
      </c>
      <c r="C441" s="79" t="s">
        <v>61</v>
      </c>
      <c r="F441" s="2">
        <f t="shared" si="40"/>
        <v>0</v>
      </c>
      <c r="G441" s="2">
        <f t="shared" si="41"/>
        <v>2</v>
      </c>
      <c r="H441" s="2">
        <f t="shared" si="42"/>
        <v>0</v>
      </c>
      <c r="P441" s="2">
        <v>2</v>
      </c>
      <c r="AC441" s="2">
        <f t="shared" si="43"/>
        <v>2</v>
      </c>
    </row>
    <row r="442" spans="1:29" x14ac:dyDescent="0.35">
      <c r="A442" s="2">
        <v>1515</v>
      </c>
      <c r="B442" s="79" t="s">
        <v>565</v>
      </c>
      <c r="C442" s="79" t="s">
        <v>4</v>
      </c>
      <c r="F442" s="2">
        <f t="shared" si="40"/>
        <v>1</v>
      </c>
      <c r="G442" s="2">
        <f t="shared" si="41"/>
        <v>0</v>
      </c>
      <c r="H442" s="2">
        <f t="shared" si="42"/>
        <v>0</v>
      </c>
      <c r="K442" s="2">
        <v>1</v>
      </c>
      <c r="AC442" s="2">
        <f t="shared" si="43"/>
        <v>1</v>
      </c>
    </row>
    <row r="443" spans="1:29" x14ac:dyDescent="0.35">
      <c r="A443" s="2">
        <v>1536</v>
      </c>
      <c r="B443" s="79" t="s">
        <v>566</v>
      </c>
      <c r="C443" s="79" t="s">
        <v>4</v>
      </c>
      <c r="F443" s="2">
        <f t="shared" si="40"/>
        <v>0</v>
      </c>
      <c r="G443" s="2">
        <f t="shared" si="41"/>
        <v>0</v>
      </c>
      <c r="H443" s="2">
        <f t="shared" si="42"/>
        <v>0</v>
      </c>
      <c r="AC443" s="2">
        <f t="shared" si="43"/>
        <v>0</v>
      </c>
    </row>
    <row r="444" spans="1:29" x14ac:dyDescent="0.35">
      <c r="A444" s="2">
        <v>1538</v>
      </c>
      <c r="B444" s="79" t="s">
        <v>567</v>
      </c>
      <c r="C444" s="79" t="s">
        <v>545</v>
      </c>
      <c r="F444" s="2">
        <f t="shared" si="40"/>
        <v>0</v>
      </c>
      <c r="G444" s="2">
        <f t="shared" si="41"/>
        <v>0</v>
      </c>
      <c r="H444" s="2">
        <f t="shared" si="42"/>
        <v>0</v>
      </c>
      <c r="AC444" s="2">
        <f t="shared" si="43"/>
        <v>0</v>
      </c>
    </row>
    <row r="445" spans="1:29" x14ac:dyDescent="0.35">
      <c r="A445" s="2">
        <v>1550</v>
      </c>
      <c r="B445" s="79" t="s">
        <v>568</v>
      </c>
      <c r="C445" s="79" t="s">
        <v>2</v>
      </c>
      <c r="F445" s="2">
        <f t="shared" si="40"/>
        <v>0</v>
      </c>
      <c r="G445" s="2">
        <f t="shared" si="41"/>
        <v>0</v>
      </c>
      <c r="H445" s="2">
        <f t="shared" si="42"/>
        <v>21</v>
      </c>
      <c r="T445" s="2">
        <v>10</v>
      </c>
      <c r="U445" s="2">
        <v>11</v>
      </c>
      <c r="AC445" s="2">
        <f t="shared" si="43"/>
        <v>21</v>
      </c>
    </row>
    <row r="446" spans="1:29" x14ac:dyDescent="0.35">
      <c r="A446" s="2">
        <v>1559</v>
      </c>
      <c r="B446" s="79" t="s">
        <v>569</v>
      </c>
      <c r="C446" s="79" t="s">
        <v>2</v>
      </c>
      <c r="F446" s="2">
        <f t="shared" si="40"/>
        <v>0</v>
      </c>
      <c r="G446" s="2">
        <f t="shared" si="41"/>
        <v>0</v>
      </c>
      <c r="H446" s="2">
        <f t="shared" si="42"/>
        <v>0</v>
      </c>
      <c r="AC446" s="2">
        <f t="shared" si="43"/>
        <v>0</v>
      </c>
    </row>
    <row r="447" spans="1:29" x14ac:dyDescent="0.35">
      <c r="A447" s="2">
        <v>1570</v>
      </c>
      <c r="B447" s="79" t="s">
        <v>570</v>
      </c>
      <c r="C447" s="79" t="s">
        <v>2</v>
      </c>
      <c r="F447" s="2">
        <f t="shared" ref="F447:F510" si="44">SUM(I447:M447)</f>
        <v>0</v>
      </c>
      <c r="G447" s="2">
        <f t="shared" ref="G447:G510" si="45">SUM(N447:R447)</f>
        <v>0</v>
      </c>
      <c r="H447" s="2">
        <f t="shared" ref="H447:H510" si="46">SUM(S447:W447)</f>
        <v>0</v>
      </c>
      <c r="AC447" s="2">
        <f t="shared" si="43"/>
        <v>0</v>
      </c>
    </row>
    <row r="448" spans="1:29" x14ac:dyDescent="0.35">
      <c r="A448" s="2">
        <v>1571</v>
      </c>
      <c r="B448" s="79" t="s">
        <v>571</v>
      </c>
      <c r="C448" s="79" t="s">
        <v>2</v>
      </c>
      <c r="F448" s="2">
        <f t="shared" si="44"/>
        <v>0</v>
      </c>
      <c r="G448" s="2">
        <f t="shared" si="45"/>
        <v>0</v>
      </c>
      <c r="H448" s="2">
        <f t="shared" si="46"/>
        <v>0</v>
      </c>
      <c r="AC448" s="2">
        <f t="shared" si="43"/>
        <v>0</v>
      </c>
    </row>
    <row r="449" spans="1:29" x14ac:dyDescent="0.35">
      <c r="A449" s="2">
        <v>1575</v>
      </c>
      <c r="B449" s="79" t="s">
        <v>572</v>
      </c>
      <c r="C449" s="79" t="s">
        <v>2</v>
      </c>
      <c r="F449" s="2">
        <f t="shared" si="44"/>
        <v>0</v>
      </c>
      <c r="G449" s="2">
        <f t="shared" si="45"/>
        <v>0</v>
      </c>
      <c r="H449" s="2">
        <f t="shared" si="46"/>
        <v>0</v>
      </c>
      <c r="AC449" s="2">
        <f t="shared" si="43"/>
        <v>0</v>
      </c>
    </row>
    <row r="450" spans="1:29" x14ac:dyDescent="0.35">
      <c r="A450" s="2">
        <v>1579</v>
      </c>
      <c r="B450" s="79" t="s">
        <v>573</v>
      </c>
      <c r="C450" s="79" t="s">
        <v>61</v>
      </c>
      <c r="F450" s="2">
        <f t="shared" si="44"/>
        <v>0</v>
      </c>
      <c r="G450" s="2">
        <f t="shared" si="45"/>
        <v>3</v>
      </c>
      <c r="H450" s="2">
        <f t="shared" si="46"/>
        <v>0</v>
      </c>
      <c r="N450" s="2">
        <v>3</v>
      </c>
      <c r="AC450" s="2">
        <f t="shared" si="43"/>
        <v>3</v>
      </c>
    </row>
    <row r="451" spans="1:29" x14ac:dyDescent="0.35">
      <c r="A451" s="2">
        <v>1580</v>
      </c>
      <c r="B451" s="79" t="s">
        <v>574</v>
      </c>
      <c r="C451" s="79" t="s">
        <v>2</v>
      </c>
      <c r="F451" s="2">
        <f t="shared" si="44"/>
        <v>6</v>
      </c>
      <c r="G451" s="2">
        <f t="shared" si="45"/>
        <v>0</v>
      </c>
      <c r="H451" s="2">
        <f t="shared" si="46"/>
        <v>0</v>
      </c>
      <c r="K451" s="2">
        <v>6</v>
      </c>
      <c r="AC451" s="2">
        <f t="shared" si="43"/>
        <v>6</v>
      </c>
    </row>
    <row r="452" spans="1:29" x14ac:dyDescent="0.35">
      <c r="A452" s="2">
        <v>1582</v>
      </c>
      <c r="B452" s="79" t="s">
        <v>575</v>
      </c>
      <c r="C452" s="79" t="s">
        <v>2</v>
      </c>
      <c r="F452" s="2">
        <f t="shared" si="44"/>
        <v>0</v>
      </c>
      <c r="G452" s="2">
        <f t="shared" si="45"/>
        <v>0</v>
      </c>
      <c r="H452" s="2">
        <f t="shared" si="46"/>
        <v>0</v>
      </c>
      <c r="AC452" s="2">
        <f t="shared" si="43"/>
        <v>0</v>
      </c>
    </row>
    <row r="453" spans="1:29" x14ac:dyDescent="0.35">
      <c r="A453" s="2">
        <v>1585</v>
      </c>
      <c r="B453" s="79" t="s">
        <v>576</v>
      </c>
      <c r="C453" s="79" t="s">
        <v>2</v>
      </c>
      <c r="F453" s="2">
        <f t="shared" si="44"/>
        <v>8</v>
      </c>
      <c r="G453" s="2">
        <f t="shared" si="45"/>
        <v>0</v>
      </c>
      <c r="H453" s="2">
        <f t="shared" si="46"/>
        <v>0</v>
      </c>
      <c r="K453" s="2">
        <v>8</v>
      </c>
      <c r="AC453" s="2">
        <f t="shared" si="43"/>
        <v>8</v>
      </c>
    </row>
    <row r="454" spans="1:29" x14ac:dyDescent="0.35">
      <c r="A454" s="2">
        <v>1596</v>
      </c>
      <c r="B454" s="79" t="s">
        <v>577</v>
      </c>
      <c r="C454" s="79" t="s">
        <v>2</v>
      </c>
      <c r="F454" s="2">
        <f t="shared" si="44"/>
        <v>0</v>
      </c>
      <c r="G454" s="2">
        <f t="shared" si="45"/>
        <v>0</v>
      </c>
      <c r="H454" s="2">
        <f t="shared" si="46"/>
        <v>0</v>
      </c>
      <c r="AC454" s="2">
        <f t="shared" si="43"/>
        <v>0</v>
      </c>
    </row>
    <row r="455" spans="1:29" x14ac:dyDescent="0.35">
      <c r="A455" s="2">
        <v>1597</v>
      </c>
      <c r="B455" s="79" t="s">
        <v>578</v>
      </c>
      <c r="C455" s="79" t="s">
        <v>2</v>
      </c>
      <c r="F455" s="2">
        <f t="shared" si="44"/>
        <v>0</v>
      </c>
      <c r="G455" s="2">
        <f t="shared" si="45"/>
        <v>0</v>
      </c>
      <c r="H455" s="2">
        <f t="shared" si="46"/>
        <v>0</v>
      </c>
      <c r="AC455" s="2">
        <f t="shared" si="43"/>
        <v>0</v>
      </c>
    </row>
    <row r="456" spans="1:29" x14ac:dyDescent="0.35">
      <c r="A456" s="2">
        <v>1602</v>
      </c>
      <c r="B456" s="79" t="s">
        <v>579</v>
      </c>
      <c r="C456" s="79" t="s">
        <v>2</v>
      </c>
      <c r="F456" s="2">
        <f t="shared" si="44"/>
        <v>0</v>
      </c>
      <c r="G456" s="2">
        <v>0</v>
      </c>
      <c r="H456" s="2">
        <f t="shared" si="46"/>
        <v>0</v>
      </c>
      <c r="P456" s="2">
        <v>0</v>
      </c>
      <c r="AC456" s="2">
        <f t="shared" si="43"/>
        <v>0</v>
      </c>
    </row>
    <row r="457" spans="1:29" x14ac:dyDescent="0.35">
      <c r="A457" s="2">
        <v>1639</v>
      </c>
      <c r="B457" s="79" t="s">
        <v>580</v>
      </c>
      <c r="C457" s="79" t="s">
        <v>2</v>
      </c>
      <c r="F457" s="2">
        <f t="shared" si="44"/>
        <v>0</v>
      </c>
      <c r="G457" s="2">
        <f t="shared" si="45"/>
        <v>0</v>
      </c>
      <c r="H457" s="2">
        <f t="shared" si="46"/>
        <v>0</v>
      </c>
      <c r="AC457" s="2">
        <f t="shared" si="43"/>
        <v>0</v>
      </c>
    </row>
    <row r="458" spans="1:29" x14ac:dyDescent="0.35">
      <c r="A458" s="2">
        <v>1652</v>
      </c>
      <c r="B458" s="79" t="s">
        <v>581</v>
      </c>
      <c r="C458" s="79" t="s">
        <v>61</v>
      </c>
      <c r="F458" s="2">
        <f t="shared" si="44"/>
        <v>0</v>
      </c>
      <c r="G458" s="2">
        <f t="shared" si="45"/>
        <v>1</v>
      </c>
      <c r="H458" s="2">
        <f t="shared" si="46"/>
        <v>0</v>
      </c>
      <c r="P458" s="2">
        <v>1</v>
      </c>
      <c r="AC458" s="2">
        <f t="shared" si="43"/>
        <v>1</v>
      </c>
    </row>
    <row r="459" spans="1:29" x14ac:dyDescent="0.35">
      <c r="A459" s="2">
        <v>1653</v>
      </c>
      <c r="B459" s="79" t="s">
        <v>582</v>
      </c>
      <c r="C459" s="79" t="s">
        <v>2</v>
      </c>
      <c r="F459" s="2">
        <f t="shared" si="44"/>
        <v>0</v>
      </c>
      <c r="G459" s="2">
        <f t="shared" si="45"/>
        <v>0</v>
      </c>
      <c r="H459" s="2">
        <f t="shared" si="46"/>
        <v>22</v>
      </c>
      <c r="V459" s="2">
        <v>22</v>
      </c>
      <c r="AC459" s="2">
        <f t="shared" si="43"/>
        <v>22</v>
      </c>
    </row>
    <row r="460" spans="1:29" x14ac:dyDescent="0.35">
      <c r="A460" s="2">
        <v>1703</v>
      </c>
      <c r="B460" s="79" t="s">
        <v>583</v>
      </c>
      <c r="C460" s="79" t="s">
        <v>2</v>
      </c>
      <c r="F460" s="2">
        <f t="shared" si="44"/>
        <v>2</v>
      </c>
      <c r="G460" s="2">
        <f t="shared" si="45"/>
        <v>0</v>
      </c>
      <c r="H460" s="2">
        <f t="shared" si="46"/>
        <v>0</v>
      </c>
      <c r="K460" s="2">
        <v>2</v>
      </c>
      <c r="AC460" s="2">
        <f t="shared" si="43"/>
        <v>2</v>
      </c>
    </row>
    <row r="461" spans="1:29" x14ac:dyDescent="0.35">
      <c r="A461" s="2">
        <v>1705</v>
      </c>
      <c r="B461" s="79" t="s">
        <v>584</v>
      </c>
      <c r="C461" s="79" t="s">
        <v>2</v>
      </c>
      <c r="F461" s="2">
        <f t="shared" si="44"/>
        <v>0</v>
      </c>
      <c r="G461" s="2">
        <f t="shared" si="45"/>
        <v>0</v>
      </c>
      <c r="H461" s="2">
        <f t="shared" si="46"/>
        <v>0</v>
      </c>
      <c r="AC461" s="2">
        <f t="shared" si="43"/>
        <v>0</v>
      </c>
    </row>
    <row r="462" spans="1:29" x14ac:dyDescent="0.35">
      <c r="A462" s="2">
        <v>1708</v>
      </c>
      <c r="B462" s="79" t="s">
        <v>585</v>
      </c>
      <c r="C462" s="79" t="s">
        <v>2</v>
      </c>
      <c r="F462" s="2">
        <f t="shared" si="44"/>
        <v>0</v>
      </c>
      <c r="G462" s="2">
        <f t="shared" si="45"/>
        <v>0</v>
      </c>
      <c r="H462" s="2">
        <f t="shared" si="46"/>
        <v>2</v>
      </c>
      <c r="S462" s="2">
        <v>2</v>
      </c>
      <c r="AC462" s="2">
        <f t="shared" si="43"/>
        <v>2</v>
      </c>
    </row>
    <row r="463" spans="1:29" x14ac:dyDescent="0.35">
      <c r="A463" s="2">
        <v>1721</v>
      </c>
      <c r="B463" s="79" t="s">
        <v>586</v>
      </c>
      <c r="C463" s="79" t="s">
        <v>545</v>
      </c>
      <c r="F463" s="2">
        <f t="shared" si="44"/>
        <v>0</v>
      </c>
      <c r="G463" s="2">
        <f t="shared" si="45"/>
        <v>35</v>
      </c>
      <c r="H463" s="2">
        <f t="shared" si="46"/>
        <v>0</v>
      </c>
      <c r="P463" s="2">
        <v>35</v>
      </c>
      <c r="AC463" s="2">
        <f t="shared" si="43"/>
        <v>35</v>
      </c>
    </row>
    <row r="464" spans="1:29" x14ac:dyDescent="0.35">
      <c r="A464" s="2">
        <v>1725</v>
      </c>
      <c r="B464" s="79" t="s">
        <v>587</v>
      </c>
      <c r="C464" s="79" t="s">
        <v>2</v>
      </c>
      <c r="F464" s="2">
        <f t="shared" si="44"/>
        <v>0</v>
      </c>
      <c r="G464" s="2">
        <f t="shared" si="45"/>
        <v>0</v>
      </c>
      <c r="H464" s="2">
        <f t="shared" si="46"/>
        <v>15</v>
      </c>
      <c r="U464" s="2">
        <v>15</v>
      </c>
      <c r="AC464" s="2">
        <f t="shared" si="43"/>
        <v>15</v>
      </c>
    </row>
    <row r="465" spans="1:29" x14ac:dyDescent="0.35">
      <c r="A465" s="2">
        <v>1726</v>
      </c>
      <c r="B465" s="79" t="s">
        <v>588</v>
      </c>
      <c r="C465" s="79" t="s">
        <v>2</v>
      </c>
      <c r="F465" s="2">
        <f t="shared" si="44"/>
        <v>0</v>
      </c>
      <c r="G465" s="2">
        <f t="shared" si="45"/>
        <v>0</v>
      </c>
      <c r="H465" s="2">
        <f t="shared" si="46"/>
        <v>1</v>
      </c>
      <c r="U465" s="2">
        <v>1</v>
      </c>
      <c r="AC465" s="2">
        <f t="shared" si="43"/>
        <v>1</v>
      </c>
    </row>
    <row r="466" spans="1:29" x14ac:dyDescent="0.35">
      <c r="A466" s="2">
        <v>1729</v>
      </c>
      <c r="B466" s="79" t="s">
        <v>589</v>
      </c>
      <c r="C466" s="79" t="s">
        <v>545</v>
      </c>
      <c r="F466" s="2">
        <f t="shared" si="44"/>
        <v>0</v>
      </c>
      <c r="G466" s="2">
        <f t="shared" si="45"/>
        <v>0</v>
      </c>
      <c r="H466" s="2">
        <f t="shared" si="46"/>
        <v>15</v>
      </c>
      <c r="U466" s="2">
        <v>15</v>
      </c>
      <c r="AC466" s="2">
        <f t="shared" si="43"/>
        <v>15</v>
      </c>
    </row>
    <row r="467" spans="1:29" x14ac:dyDescent="0.35">
      <c r="A467" s="2">
        <v>1731</v>
      </c>
      <c r="B467" s="79" t="s">
        <v>590</v>
      </c>
      <c r="C467" s="79" t="s">
        <v>2</v>
      </c>
      <c r="F467" s="2">
        <f t="shared" si="44"/>
        <v>0</v>
      </c>
      <c r="G467" s="2">
        <f t="shared" si="45"/>
        <v>0</v>
      </c>
      <c r="H467" s="2">
        <f t="shared" si="46"/>
        <v>3</v>
      </c>
      <c r="U467" s="2">
        <v>3</v>
      </c>
      <c r="AC467" s="2">
        <f t="shared" si="43"/>
        <v>3</v>
      </c>
    </row>
    <row r="468" spans="1:29" x14ac:dyDescent="0.35">
      <c r="A468" s="2">
        <v>1736</v>
      </c>
      <c r="B468" s="79" t="s">
        <v>591</v>
      </c>
      <c r="C468" s="79" t="s">
        <v>2</v>
      </c>
      <c r="F468" s="2">
        <f t="shared" si="44"/>
        <v>0</v>
      </c>
      <c r="G468" s="2">
        <f t="shared" si="45"/>
        <v>20</v>
      </c>
      <c r="H468" s="2">
        <f t="shared" si="46"/>
        <v>0</v>
      </c>
      <c r="Q468" s="2">
        <v>20</v>
      </c>
      <c r="AC468" s="2">
        <f t="shared" si="43"/>
        <v>20</v>
      </c>
    </row>
    <row r="469" spans="1:29" x14ac:dyDescent="0.35">
      <c r="A469" s="2">
        <v>1738</v>
      </c>
      <c r="B469" s="79" t="s">
        <v>592</v>
      </c>
      <c r="C469" s="79" t="s">
        <v>4</v>
      </c>
      <c r="F469" s="2">
        <f t="shared" si="44"/>
        <v>1</v>
      </c>
      <c r="G469" s="2">
        <f t="shared" si="45"/>
        <v>0</v>
      </c>
      <c r="H469" s="2">
        <f t="shared" si="46"/>
        <v>0</v>
      </c>
      <c r="I469" s="2">
        <v>1</v>
      </c>
      <c r="AC469" s="2">
        <f t="shared" si="43"/>
        <v>1</v>
      </c>
    </row>
    <row r="470" spans="1:29" x14ac:dyDescent="0.35">
      <c r="A470" s="2">
        <v>1739</v>
      </c>
      <c r="B470" s="79" t="s">
        <v>593</v>
      </c>
      <c r="C470" s="79" t="s">
        <v>61</v>
      </c>
      <c r="F470" s="2">
        <f t="shared" si="44"/>
        <v>0</v>
      </c>
      <c r="G470" s="2">
        <f t="shared" si="45"/>
        <v>0</v>
      </c>
      <c r="H470" s="2">
        <f t="shared" si="46"/>
        <v>0</v>
      </c>
      <c r="AC470" s="2">
        <f t="shared" si="43"/>
        <v>0</v>
      </c>
    </row>
    <row r="471" spans="1:29" x14ac:dyDescent="0.35">
      <c r="A471" s="2">
        <v>1758</v>
      </c>
      <c r="B471" s="79" t="s">
        <v>594</v>
      </c>
      <c r="C471" s="79" t="s">
        <v>2</v>
      </c>
      <c r="F471" s="2">
        <f t="shared" si="44"/>
        <v>0</v>
      </c>
      <c r="G471" s="2">
        <f t="shared" si="45"/>
        <v>0</v>
      </c>
      <c r="H471" s="2">
        <f t="shared" si="46"/>
        <v>21</v>
      </c>
      <c r="U471" s="2">
        <v>21</v>
      </c>
      <c r="AC471" s="2">
        <f t="shared" si="43"/>
        <v>21</v>
      </c>
    </row>
    <row r="472" spans="1:29" x14ac:dyDescent="0.35">
      <c r="A472" s="2">
        <v>1761</v>
      </c>
      <c r="B472" s="79" t="s">
        <v>595</v>
      </c>
      <c r="C472" s="79" t="s">
        <v>2</v>
      </c>
      <c r="F472" s="2">
        <f t="shared" si="44"/>
        <v>0</v>
      </c>
      <c r="G472" s="2">
        <f t="shared" si="45"/>
        <v>0</v>
      </c>
      <c r="H472" s="2">
        <f t="shared" si="46"/>
        <v>0</v>
      </c>
      <c r="AC472" s="2">
        <f t="shared" si="43"/>
        <v>0</v>
      </c>
    </row>
    <row r="473" spans="1:29" x14ac:dyDescent="0.35">
      <c r="A473" s="2">
        <v>1764</v>
      </c>
      <c r="B473" s="79" t="s">
        <v>596</v>
      </c>
      <c r="C473" s="79" t="s">
        <v>2</v>
      </c>
      <c r="F473" s="2">
        <f t="shared" si="44"/>
        <v>0</v>
      </c>
      <c r="G473" s="2">
        <f t="shared" si="45"/>
        <v>0</v>
      </c>
      <c r="H473" s="2">
        <f t="shared" si="46"/>
        <v>2</v>
      </c>
      <c r="S473" s="2">
        <v>2</v>
      </c>
      <c r="AC473" s="2">
        <f t="shared" si="43"/>
        <v>2</v>
      </c>
    </row>
    <row r="474" spans="1:29" x14ac:dyDescent="0.35">
      <c r="A474" s="2">
        <v>1772</v>
      </c>
      <c r="B474" s="79" t="s">
        <v>597</v>
      </c>
      <c r="C474" s="79" t="s">
        <v>2</v>
      </c>
      <c r="F474" s="2">
        <f t="shared" si="44"/>
        <v>0</v>
      </c>
      <c r="G474" s="2">
        <f t="shared" si="45"/>
        <v>0</v>
      </c>
      <c r="H474" s="2">
        <f t="shared" si="46"/>
        <v>0</v>
      </c>
      <c r="AC474" s="2">
        <f t="shared" si="43"/>
        <v>0</v>
      </c>
    </row>
    <row r="475" spans="1:29" x14ac:dyDescent="0.35">
      <c r="A475" s="2">
        <v>1773</v>
      </c>
      <c r="B475" s="79" t="s">
        <v>598</v>
      </c>
      <c r="C475" s="79" t="s">
        <v>2</v>
      </c>
      <c r="F475" s="2">
        <f t="shared" si="44"/>
        <v>0</v>
      </c>
      <c r="G475" s="2">
        <f t="shared" si="45"/>
        <v>0</v>
      </c>
      <c r="H475" s="2">
        <f t="shared" si="46"/>
        <v>0</v>
      </c>
      <c r="AC475" s="2">
        <f t="shared" si="43"/>
        <v>0</v>
      </c>
    </row>
    <row r="476" spans="1:29" x14ac:dyDescent="0.35">
      <c r="A476" s="2">
        <v>1775</v>
      </c>
      <c r="B476" s="79" t="s">
        <v>599</v>
      </c>
      <c r="C476" s="79" t="s">
        <v>2</v>
      </c>
      <c r="F476" s="2">
        <f t="shared" si="44"/>
        <v>0</v>
      </c>
      <c r="G476" s="2">
        <f t="shared" si="45"/>
        <v>2</v>
      </c>
      <c r="H476" s="2">
        <f t="shared" si="46"/>
        <v>0</v>
      </c>
      <c r="P476" s="2">
        <v>2</v>
      </c>
      <c r="AC476" s="2">
        <f t="shared" si="43"/>
        <v>2</v>
      </c>
    </row>
    <row r="477" spans="1:29" x14ac:dyDescent="0.35">
      <c r="A477" s="2">
        <v>1785</v>
      </c>
      <c r="B477" s="79" t="s">
        <v>600</v>
      </c>
      <c r="C477" s="79" t="s">
        <v>545</v>
      </c>
      <c r="F477" s="2">
        <f t="shared" si="44"/>
        <v>0</v>
      </c>
      <c r="G477" s="2">
        <f t="shared" si="45"/>
        <v>0</v>
      </c>
      <c r="H477" s="2">
        <f t="shared" si="46"/>
        <v>12</v>
      </c>
      <c r="S477" s="2">
        <v>12</v>
      </c>
      <c r="AC477" s="2">
        <f t="shared" si="43"/>
        <v>12</v>
      </c>
    </row>
    <row r="478" spans="1:29" x14ac:dyDescent="0.35">
      <c r="A478" s="2">
        <v>1795</v>
      </c>
      <c r="B478" s="79" t="s">
        <v>601</v>
      </c>
      <c r="C478" s="79" t="s">
        <v>2</v>
      </c>
      <c r="F478" s="2">
        <f t="shared" si="44"/>
        <v>8</v>
      </c>
      <c r="G478" s="2">
        <f t="shared" si="45"/>
        <v>0</v>
      </c>
      <c r="H478" s="2">
        <f t="shared" si="46"/>
        <v>0</v>
      </c>
      <c r="M478" s="2">
        <v>8</v>
      </c>
      <c r="AC478" s="2">
        <f t="shared" si="43"/>
        <v>8</v>
      </c>
    </row>
    <row r="479" spans="1:29" x14ac:dyDescent="0.35">
      <c r="A479" s="2">
        <v>1797</v>
      </c>
      <c r="B479" s="79" t="s">
        <v>602</v>
      </c>
      <c r="C479" s="79" t="s">
        <v>2</v>
      </c>
      <c r="F479" s="2">
        <f t="shared" si="44"/>
        <v>0</v>
      </c>
      <c r="G479" s="2">
        <f t="shared" si="45"/>
        <v>0</v>
      </c>
      <c r="H479" s="2">
        <f t="shared" si="46"/>
        <v>0</v>
      </c>
      <c r="AC479" s="2">
        <f t="shared" si="43"/>
        <v>0</v>
      </c>
    </row>
    <row r="480" spans="1:29" x14ac:dyDescent="0.35">
      <c r="A480" s="2">
        <v>1815</v>
      </c>
      <c r="B480" s="79" t="s">
        <v>603</v>
      </c>
      <c r="C480" s="79" t="s">
        <v>2</v>
      </c>
      <c r="F480" s="2">
        <f t="shared" si="44"/>
        <v>0</v>
      </c>
      <c r="G480" s="2">
        <f t="shared" si="45"/>
        <v>0</v>
      </c>
      <c r="H480" s="2">
        <f t="shared" si="46"/>
        <v>0</v>
      </c>
      <c r="AC480" s="2">
        <f t="shared" si="43"/>
        <v>0</v>
      </c>
    </row>
    <row r="481" spans="1:29" x14ac:dyDescent="0.35">
      <c r="A481" s="2">
        <v>1816</v>
      </c>
      <c r="B481" s="79" t="s">
        <v>604</v>
      </c>
      <c r="C481" s="79" t="s">
        <v>2</v>
      </c>
      <c r="F481" s="2">
        <f t="shared" si="44"/>
        <v>0</v>
      </c>
      <c r="G481" s="2">
        <f t="shared" si="45"/>
        <v>0</v>
      </c>
      <c r="H481" s="2">
        <f t="shared" si="46"/>
        <v>0</v>
      </c>
      <c r="AC481" s="2">
        <f t="shared" si="43"/>
        <v>0</v>
      </c>
    </row>
    <row r="482" spans="1:29" x14ac:dyDescent="0.35">
      <c r="A482" s="2">
        <v>1817</v>
      </c>
      <c r="B482" s="79" t="s">
        <v>605</v>
      </c>
      <c r="C482" s="79" t="s">
        <v>545</v>
      </c>
      <c r="F482" s="2">
        <f t="shared" si="44"/>
        <v>0</v>
      </c>
      <c r="G482" s="2">
        <f t="shared" si="45"/>
        <v>0</v>
      </c>
      <c r="H482" s="2">
        <f t="shared" si="46"/>
        <v>15</v>
      </c>
      <c r="T482" s="2">
        <v>15</v>
      </c>
      <c r="AC482" s="2">
        <f t="shared" si="43"/>
        <v>15</v>
      </c>
    </row>
    <row r="483" spans="1:29" x14ac:dyDescent="0.35">
      <c r="A483" s="2">
        <v>1818</v>
      </c>
      <c r="B483" s="79" t="s">
        <v>606</v>
      </c>
      <c r="C483" s="79" t="s">
        <v>2</v>
      </c>
      <c r="F483" s="2">
        <f t="shared" si="44"/>
        <v>0</v>
      </c>
      <c r="G483" s="2">
        <f t="shared" si="45"/>
        <v>0</v>
      </c>
      <c r="H483" s="2">
        <f t="shared" si="46"/>
        <v>0</v>
      </c>
      <c r="AC483" s="2">
        <f t="shared" si="43"/>
        <v>0</v>
      </c>
    </row>
    <row r="484" spans="1:29" x14ac:dyDescent="0.35">
      <c r="A484" s="2">
        <v>1819</v>
      </c>
      <c r="B484" s="79" t="s">
        <v>607</v>
      </c>
      <c r="C484" s="79" t="s">
        <v>2</v>
      </c>
      <c r="F484" s="2">
        <f t="shared" si="44"/>
        <v>0</v>
      </c>
      <c r="G484" s="2">
        <f t="shared" si="45"/>
        <v>0</v>
      </c>
      <c r="H484" s="2">
        <f t="shared" si="46"/>
        <v>0</v>
      </c>
      <c r="AC484" s="2">
        <f t="shared" si="43"/>
        <v>0</v>
      </c>
    </row>
    <row r="485" spans="1:29" x14ac:dyDescent="0.35">
      <c r="A485" s="2">
        <v>1821</v>
      </c>
      <c r="B485" s="79" t="s">
        <v>608</v>
      </c>
      <c r="C485" s="79" t="s">
        <v>2</v>
      </c>
      <c r="F485" s="2">
        <f t="shared" si="44"/>
        <v>0</v>
      </c>
      <c r="G485" s="2">
        <f t="shared" si="45"/>
        <v>13</v>
      </c>
      <c r="H485" s="2">
        <f t="shared" si="46"/>
        <v>0</v>
      </c>
      <c r="P485" s="2">
        <v>13</v>
      </c>
      <c r="AC485" s="2">
        <f t="shared" si="43"/>
        <v>13</v>
      </c>
    </row>
    <row r="486" spans="1:29" x14ac:dyDescent="0.35">
      <c r="A486" s="2">
        <v>1822</v>
      </c>
      <c r="B486" s="79" t="s">
        <v>609</v>
      </c>
      <c r="C486" s="79" t="s">
        <v>2</v>
      </c>
      <c r="F486" s="2">
        <f t="shared" si="44"/>
        <v>0</v>
      </c>
      <c r="G486" s="2">
        <f t="shared" si="45"/>
        <v>1</v>
      </c>
      <c r="H486" s="2">
        <f t="shared" si="46"/>
        <v>0</v>
      </c>
      <c r="P486" s="2">
        <v>1</v>
      </c>
      <c r="AC486" s="2">
        <f t="shared" si="43"/>
        <v>1</v>
      </c>
    </row>
    <row r="487" spans="1:29" x14ac:dyDescent="0.35">
      <c r="A487" s="2">
        <v>1828</v>
      </c>
      <c r="B487" s="79" t="s">
        <v>610</v>
      </c>
      <c r="C487" s="79" t="s">
        <v>4</v>
      </c>
      <c r="F487" s="2">
        <f t="shared" si="44"/>
        <v>0</v>
      </c>
      <c r="G487" s="2">
        <f t="shared" si="45"/>
        <v>0</v>
      </c>
      <c r="H487" s="2">
        <f t="shared" si="46"/>
        <v>0</v>
      </c>
      <c r="AC487" s="2">
        <f t="shared" si="43"/>
        <v>0</v>
      </c>
    </row>
    <row r="488" spans="1:29" x14ac:dyDescent="0.35">
      <c r="A488" s="2">
        <v>1830</v>
      </c>
      <c r="B488" s="79" t="s">
        <v>611</v>
      </c>
      <c r="C488" s="79" t="s">
        <v>2</v>
      </c>
      <c r="F488" s="2">
        <f t="shared" si="44"/>
        <v>0</v>
      </c>
      <c r="G488" s="2">
        <f t="shared" si="45"/>
        <v>0</v>
      </c>
      <c r="H488" s="2">
        <f t="shared" si="46"/>
        <v>0</v>
      </c>
      <c r="AC488" s="2">
        <f t="shared" si="43"/>
        <v>0</v>
      </c>
    </row>
    <row r="489" spans="1:29" x14ac:dyDescent="0.35">
      <c r="A489" s="2">
        <v>1833</v>
      </c>
      <c r="B489" s="79" t="s">
        <v>612</v>
      </c>
      <c r="C489" s="79" t="s">
        <v>2</v>
      </c>
      <c r="F489" s="2">
        <f t="shared" si="44"/>
        <v>0</v>
      </c>
      <c r="G489" s="2">
        <f t="shared" si="45"/>
        <v>0</v>
      </c>
      <c r="H489" s="2">
        <f t="shared" si="46"/>
        <v>0</v>
      </c>
      <c r="AC489" s="2">
        <f t="shared" si="43"/>
        <v>0</v>
      </c>
    </row>
    <row r="490" spans="1:29" x14ac:dyDescent="0.35">
      <c r="A490" s="2">
        <v>1838</v>
      </c>
      <c r="B490" s="79" t="s">
        <v>613</v>
      </c>
      <c r="C490" s="79" t="s">
        <v>61</v>
      </c>
      <c r="F490" s="2">
        <f t="shared" si="44"/>
        <v>0</v>
      </c>
      <c r="G490" s="2">
        <f t="shared" si="45"/>
        <v>0</v>
      </c>
      <c r="H490" s="2">
        <f t="shared" si="46"/>
        <v>0</v>
      </c>
      <c r="AC490" s="2">
        <f t="shared" ref="AC490:AC553" si="47">SUM(I490:W490)</f>
        <v>0</v>
      </c>
    </row>
    <row r="491" spans="1:29" x14ac:dyDescent="0.35">
      <c r="A491" s="2">
        <v>1843</v>
      </c>
      <c r="B491" s="79" t="s">
        <v>614</v>
      </c>
      <c r="C491" s="79" t="s">
        <v>2</v>
      </c>
      <c r="F491" s="2">
        <f t="shared" si="44"/>
        <v>0</v>
      </c>
      <c r="G491" s="2">
        <f t="shared" si="45"/>
        <v>0</v>
      </c>
      <c r="H491" s="2">
        <f t="shared" si="46"/>
        <v>0</v>
      </c>
      <c r="AC491" s="2">
        <f t="shared" si="47"/>
        <v>0</v>
      </c>
    </row>
    <row r="492" spans="1:29" x14ac:dyDescent="0.35">
      <c r="A492" s="2">
        <v>1844</v>
      </c>
      <c r="B492" s="79" t="s">
        <v>615</v>
      </c>
      <c r="C492" s="79" t="s">
        <v>2</v>
      </c>
      <c r="F492" s="2">
        <f t="shared" si="44"/>
        <v>0</v>
      </c>
      <c r="G492" s="2">
        <f t="shared" si="45"/>
        <v>0</v>
      </c>
      <c r="H492" s="2">
        <f t="shared" si="46"/>
        <v>7</v>
      </c>
      <c r="U492" s="2">
        <v>7</v>
      </c>
      <c r="AC492" s="2">
        <f t="shared" si="47"/>
        <v>7</v>
      </c>
    </row>
    <row r="493" spans="1:29" x14ac:dyDescent="0.35">
      <c r="A493" s="2">
        <v>1846</v>
      </c>
      <c r="B493" s="79" t="s">
        <v>616</v>
      </c>
      <c r="C493" s="79" t="s">
        <v>2</v>
      </c>
      <c r="F493" s="2">
        <f t="shared" si="44"/>
        <v>0</v>
      </c>
      <c r="G493" s="2">
        <f t="shared" si="45"/>
        <v>0</v>
      </c>
      <c r="H493" s="2">
        <f t="shared" si="46"/>
        <v>0</v>
      </c>
      <c r="AC493" s="2">
        <f t="shared" si="47"/>
        <v>0</v>
      </c>
    </row>
    <row r="494" spans="1:29" x14ac:dyDescent="0.35">
      <c r="A494" s="2">
        <v>1847</v>
      </c>
      <c r="B494" s="79" t="s">
        <v>617</v>
      </c>
      <c r="C494" s="79" t="s">
        <v>2</v>
      </c>
      <c r="F494" s="2">
        <f t="shared" si="44"/>
        <v>0</v>
      </c>
      <c r="G494" s="2">
        <f t="shared" si="45"/>
        <v>0</v>
      </c>
      <c r="H494" s="2">
        <f t="shared" si="46"/>
        <v>0</v>
      </c>
      <c r="AC494" s="2">
        <f t="shared" si="47"/>
        <v>0</v>
      </c>
    </row>
    <row r="495" spans="1:29" x14ac:dyDescent="0.35">
      <c r="A495" s="2">
        <v>1848</v>
      </c>
      <c r="B495" s="79" t="s">
        <v>618</v>
      </c>
      <c r="C495" s="79" t="s">
        <v>2</v>
      </c>
      <c r="F495" s="2">
        <f t="shared" si="44"/>
        <v>0</v>
      </c>
      <c r="G495" s="2">
        <f t="shared" si="45"/>
        <v>0</v>
      </c>
      <c r="H495" s="2">
        <f t="shared" si="46"/>
        <v>2</v>
      </c>
      <c r="S495" s="2">
        <v>2</v>
      </c>
      <c r="AC495" s="2">
        <f t="shared" si="47"/>
        <v>2</v>
      </c>
    </row>
    <row r="496" spans="1:29" x14ac:dyDescent="0.35">
      <c r="A496" s="2">
        <v>1852</v>
      </c>
      <c r="B496" s="79" t="s">
        <v>619</v>
      </c>
      <c r="C496" s="79" t="s">
        <v>2</v>
      </c>
      <c r="F496" s="2">
        <f t="shared" si="44"/>
        <v>0</v>
      </c>
      <c r="G496" s="2">
        <f t="shared" si="45"/>
        <v>0</v>
      </c>
      <c r="H496" s="2">
        <f t="shared" si="46"/>
        <v>0</v>
      </c>
      <c r="AC496" s="2">
        <f t="shared" si="47"/>
        <v>0</v>
      </c>
    </row>
    <row r="497" spans="1:29" x14ac:dyDescent="0.35">
      <c r="A497" s="2">
        <v>1853</v>
      </c>
      <c r="B497" s="79" t="s">
        <v>620</v>
      </c>
      <c r="C497" s="79" t="s">
        <v>2</v>
      </c>
      <c r="F497" s="2">
        <f t="shared" si="44"/>
        <v>0</v>
      </c>
      <c r="G497" s="2">
        <f t="shared" si="45"/>
        <v>0</v>
      </c>
      <c r="H497" s="2">
        <f t="shared" si="46"/>
        <v>0</v>
      </c>
      <c r="AC497" s="2">
        <f t="shared" si="47"/>
        <v>0</v>
      </c>
    </row>
    <row r="498" spans="1:29" x14ac:dyDescent="0.35">
      <c r="A498" s="2">
        <v>1854</v>
      </c>
      <c r="B498" s="79" t="s">
        <v>621</v>
      </c>
      <c r="C498" s="79" t="s">
        <v>2</v>
      </c>
      <c r="F498" s="2">
        <f t="shared" si="44"/>
        <v>0</v>
      </c>
      <c r="G498" s="2">
        <f t="shared" si="45"/>
        <v>1</v>
      </c>
      <c r="H498" s="2">
        <f t="shared" si="46"/>
        <v>0</v>
      </c>
      <c r="O498" s="2">
        <v>1</v>
      </c>
      <c r="AC498" s="2">
        <f t="shared" si="47"/>
        <v>1</v>
      </c>
    </row>
    <row r="499" spans="1:29" x14ac:dyDescent="0.35">
      <c r="A499" s="2">
        <v>1857</v>
      </c>
      <c r="B499" s="79" t="s">
        <v>622</v>
      </c>
      <c r="C499" s="79" t="s">
        <v>2</v>
      </c>
      <c r="F499" s="2">
        <f t="shared" si="44"/>
        <v>1</v>
      </c>
      <c r="G499" s="2">
        <f t="shared" si="45"/>
        <v>0</v>
      </c>
      <c r="H499" s="2">
        <f t="shared" si="46"/>
        <v>0</v>
      </c>
      <c r="I499" s="2">
        <v>1</v>
      </c>
      <c r="AC499" s="2">
        <f t="shared" si="47"/>
        <v>1</v>
      </c>
    </row>
    <row r="500" spans="1:29" x14ac:dyDescent="0.35">
      <c r="A500" s="2">
        <v>1870</v>
      </c>
      <c r="B500" s="79" t="s">
        <v>623</v>
      </c>
      <c r="C500" s="79" t="s">
        <v>2</v>
      </c>
      <c r="F500" s="2">
        <f t="shared" si="44"/>
        <v>0</v>
      </c>
      <c r="G500" s="2">
        <f t="shared" si="45"/>
        <v>0</v>
      </c>
      <c r="H500" s="2">
        <f t="shared" si="46"/>
        <v>0</v>
      </c>
      <c r="AC500" s="2">
        <f t="shared" si="47"/>
        <v>0</v>
      </c>
    </row>
    <row r="501" spans="1:29" x14ac:dyDescent="0.35">
      <c r="A501" s="2">
        <v>1871</v>
      </c>
      <c r="B501" s="79" t="s">
        <v>624</v>
      </c>
      <c r="C501" s="79" t="s">
        <v>2</v>
      </c>
      <c r="F501" s="2">
        <f t="shared" si="44"/>
        <v>6</v>
      </c>
      <c r="G501" s="2">
        <f t="shared" si="45"/>
        <v>0</v>
      </c>
      <c r="H501" s="2">
        <f t="shared" si="46"/>
        <v>0</v>
      </c>
      <c r="K501" s="2">
        <v>6</v>
      </c>
      <c r="AC501" s="2">
        <f t="shared" si="47"/>
        <v>6</v>
      </c>
    </row>
    <row r="502" spans="1:29" x14ac:dyDescent="0.35">
      <c r="A502" s="2">
        <v>1874</v>
      </c>
      <c r="B502" s="79" t="s">
        <v>625</v>
      </c>
      <c r="C502" s="79" t="s">
        <v>2</v>
      </c>
      <c r="F502" s="2">
        <f t="shared" si="44"/>
        <v>0</v>
      </c>
      <c r="G502" s="2">
        <f t="shared" si="45"/>
        <v>0</v>
      </c>
      <c r="H502" s="2">
        <f t="shared" si="46"/>
        <v>0</v>
      </c>
      <c r="AC502" s="2">
        <f t="shared" si="47"/>
        <v>0</v>
      </c>
    </row>
    <row r="503" spans="1:29" x14ac:dyDescent="0.35">
      <c r="A503" s="2">
        <v>1875</v>
      </c>
      <c r="B503" s="79" t="s">
        <v>626</v>
      </c>
      <c r="C503" s="79" t="s">
        <v>2</v>
      </c>
      <c r="F503" s="2">
        <f t="shared" si="44"/>
        <v>0</v>
      </c>
      <c r="G503" s="2">
        <f t="shared" si="45"/>
        <v>0</v>
      </c>
      <c r="H503" s="2">
        <f t="shared" si="46"/>
        <v>0</v>
      </c>
      <c r="AC503" s="2">
        <f t="shared" si="47"/>
        <v>0</v>
      </c>
    </row>
    <row r="504" spans="1:29" x14ac:dyDescent="0.35">
      <c r="A504" s="2">
        <v>1881</v>
      </c>
      <c r="B504" s="79" t="s">
        <v>627</v>
      </c>
      <c r="C504" s="79" t="s">
        <v>2</v>
      </c>
      <c r="F504" s="2">
        <f t="shared" si="44"/>
        <v>0</v>
      </c>
      <c r="G504" s="2">
        <f t="shared" si="45"/>
        <v>0</v>
      </c>
      <c r="H504" s="2">
        <f t="shared" si="46"/>
        <v>0</v>
      </c>
      <c r="AC504" s="2">
        <f t="shared" si="47"/>
        <v>0</v>
      </c>
    </row>
    <row r="505" spans="1:29" x14ac:dyDescent="0.35">
      <c r="A505" s="2">
        <v>1889</v>
      </c>
      <c r="B505" s="79" t="s">
        <v>628</v>
      </c>
      <c r="C505" s="79" t="s">
        <v>2</v>
      </c>
      <c r="F505" s="2">
        <f t="shared" si="44"/>
        <v>0</v>
      </c>
      <c r="G505" s="2">
        <f t="shared" si="45"/>
        <v>0</v>
      </c>
      <c r="H505" s="2">
        <f t="shared" si="46"/>
        <v>0</v>
      </c>
      <c r="AC505" s="2">
        <f t="shared" si="47"/>
        <v>0</v>
      </c>
    </row>
    <row r="506" spans="1:29" x14ac:dyDescent="0.35">
      <c r="A506" s="2">
        <v>2004</v>
      </c>
      <c r="B506" s="79" t="s">
        <v>629</v>
      </c>
      <c r="C506" s="79" t="s">
        <v>61</v>
      </c>
      <c r="F506" s="2">
        <f t="shared" si="44"/>
        <v>0</v>
      </c>
      <c r="G506" s="2">
        <f t="shared" si="45"/>
        <v>0</v>
      </c>
      <c r="H506" s="2">
        <f t="shared" si="46"/>
        <v>0</v>
      </c>
      <c r="J506" s="2">
        <v>0</v>
      </c>
      <c r="AC506" s="2">
        <f t="shared" si="47"/>
        <v>0</v>
      </c>
    </row>
    <row r="507" spans="1:29" x14ac:dyDescent="0.35">
      <c r="A507" s="2">
        <v>2030</v>
      </c>
      <c r="B507" s="79" t="s">
        <v>630</v>
      </c>
      <c r="C507" s="79" t="s">
        <v>61</v>
      </c>
      <c r="F507" s="2">
        <f t="shared" si="44"/>
        <v>2</v>
      </c>
      <c r="G507" s="2">
        <f t="shared" si="45"/>
        <v>0</v>
      </c>
      <c r="H507" s="2">
        <f t="shared" si="46"/>
        <v>0</v>
      </c>
      <c r="I507" s="2">
        <v>2</v>
      </c>
      <c r="AC507" s="2">
        <f t="shared" si="47"/>
        <v>2</v>
      </c>
    </row>
    <row r="508" spans="1:29" x14ac:dyDescent="0.35">
      <c r="A508" s="2">
        <v>2105</v>
      </c>
      <c r="B508" s="79" t="s">
        <v>631</v>
      </c>
      <c r="C508" s="79" t="s">
        <v>4</v>
      </c>
      <c r="F508" s="2">
        <f t="shared" si="44"/>
        <v>0</v>
      </c>
      <c r="G508" s="2">
        <f t="shared" si="45"/>
        <v>0</v>
      </c>
      <c r="H508" s="2">
        <f t="shared" si="46"/>
        <v>2</v>
      </c>
      <c r="U508" s="2">
        <v>2</v>
      </c>
      <c r="AC508" s="2">
        <f t="shared" si="47"/>
        <v>2</v>
      </c>
    </row>
    <row r="509" spans="1:29" x14ac:dyDescent="0.35">
      <c r="A509" s="2">
        <v>2119</v>
      </c>
      <c r="B509" s="79" t="s">
        <v>632</v>
      </c>
      <c r="C509" s="79" t="s">
        <v>4</v>
      </c>
      <c r="F509" s="2">
        <f t="shared" si="44"/>
        <v>0</v>
      </c>
      <c r="G509" s="2">
        <f t="shared" si="45"/>
        <v>0</v>
      </c>
      <c r="H509" s="2">
        <f t="shared" si="46"/>
        <v>0</v>
      </c>
      <c r="AC509" s="2">
        <f t="shared" si="47"/>
        <v>0</v>
      </c>
    </row>
    <row r="510" spans="1:29" x14ac:dyDescent="0.35">
      <c r="A510" s="2">
        <v>2128</v>
      </c>
      <c r="B510" s="79" t="s">
        <v>633</v>
      </c>
      <c r="C510" s="79" t="s">
        <v>2</v>
      </c>
      <c r="F510" s="2">
        <f t="shared" si="44"/>
        <v>0</v>
      </c>
      <c r="G510" s="2">
        <f t="shared" si="45"/>
        <v>0</v>
      </c>
      <c r="H510" s="2">
        <f t="shared" si="46"/>
        <v>5</v>
      </c>
      <c r="U510" s="2">
        <v>5</v>
      </c>
      <c r="AC510" s="2">
        <f t="shared" si="47"/>
        <v>5</v>
      </c>
    </row>
    <row r="511" spans="1:29" x14ac:dyDescent="0.35">
      <c r="A511" s="2">
        <v>2130</v>
      </c>
      <c r="B511" s="79" t="s">
        <v>634</v>
      </c>
      <c r="C511" s="79" t="s">
        <v>2</v>
      </c>
      <c r="F511" s="2">
        <f t="shared" ref="F511:F574" si="48">SUM(I511:M511)</f>
        <v>0</v>
      </c>
      <c r="G511" s="2">
        <f t="shared" ref="G511:G574" si="49">SUM(N511:R511)</f>
        <v>0</v>
      </c>
      <c r="H511" s="2">
        <f t="shared" ref="H511:H574" si="50">SUM(S511:W511)</f>
        <v>0</v>
      </c>
      <c r="AC511" s="2">
        <f t="shared" si="47"/>
        <v>0</v>
      </c>
    </row>
    <row r="512" spans="1:29" x14ac:dyDescent="0.35">
      <c r="A512" s="2">
        <v>2132</v>
      </c>
      <c r="B512" s="79" t="s">
        <v>635</v>
      </c>
      <c r="C512" s="79" t="s">
        <v>2</v>
      </c>
      <c r="F512" s="2">
        <f t="shared" si="48"/>
        <v>1</v>
      </c>
      <c r="G512" s="2">
        <f t="shared" si="49"/>
        <v>0</v>
      </c>
      <c r="H512" s="2">
        <f t="shared" si="50"/>
        <v>0</v>
      </c>
      <c r="K512" s="2">
        <v>1</v>
      </c>
      <c r="AC512" s="2">
        <f t="shared" si="47"/>
        <v>1</v>
      </c>
    </row>
    <row r="513" spans="1:29" x14ac:dyDescent="0.35">
      <c r="A513" s="2">
        <v>2137</v>
      </c>
      <c r="B513" s="79" t="s">
        <v>636</v>
      </c>
      <c r="C513" s="79" t="s">
        <v>4</v>
      </c>
      <c r="F513" s="2">
        <f t="shared" si="48"/>
        <v>0</v>
      </c>
      <c r="G513" s="2">
        <f t="shared" si="49"/>
        <v>0</v>
      </c>
      <c r="H513" s="2">
        <f t="shared" si="50"/>
        <v>0</v>
      </c>
      <c r="AC513" s="2">
        <f t="shared" si="47"/>
        <v>0</v>
      </c>
    </row>
    <row r="514" spans="1:29" x14ac:dyDescent="0.35">
      <c r="A514" s="2">
        <v>2138</v>
      </c>
      <c r="B514" s="79" t="s">
        <v>637</v>
      </c>
      <c r="C514" s="79" t="s">
        <v>61</v>
      </c>
      <c r="F514" s="2">
        <f t="shared" si="48"/>
        <v>0</v>
      </c>
      <c r="G514" s="2">
        <f t="shared" si="49"/>
        <v>0</v>
      </c>
      <c r="H514" s="2">
        <f t="shared" si="50"/>
        <v>0</v>
      </c>
      <c r="AC514" s="2">
        <f t="shared" si="47"/>
        <v>0</v>
      </c>
    </row>
    <row r="515" spans="1:29" x14ac:dyDescent="0.35">
      <c r="A515" s="2">
        <v>2139</v>
      </c>
      <c r="B515" s="79" t="s">
        <v>638</v>
      </c>
      <c r="C515" s="79" t="s">
        <v>61</v>
      </c>
      <c r="F515" s="2">
        <f t="shared" si="48"/>
        <v>0</v>
      </c>
      <c r="G515" s="2">
        <f t="shared" si="49"/>
        <v>3</v>
      </c>
      <c r="H515" s="2">
        <f t="shared" si="50"/>
        <v>0</v>
      </c>
      <c r="P515" s="2">
        <v>3</v>
      </c>
      <c r="AC515" s="2">
        <f t="shared" si="47"/>
        <v>3</v>
      </c>
    </row>
    <row r="516" spans="1:29" x14ac:dyDescent="0.35">
      <c r="A516" s="2">
        <v>2140</v>
      </c>
      <c r="B516" s="79" t="s">
        <v>639</v>
      </c>
      <c r="C516" s="79" t="s">
        <v>61</v>
      </c>
      <c r="F516" s="2">
        <f t="shared" si="48"/>
        <v>0</v>
      </c>
      <c r="G516" s="2">
        <f t="shared" si="49"/>
        <v>0</v>
      </c>
      <c r="H516" s="2">
        <f t="shared" si="50"/>
        <v>0</v>
      </c>
      <c r="AC516" s="2">
        <f t="shared" si="47"/>
        <v>0</v>
      </c>
    </row>
    <row r="517" spans="1:29" x14ac:dyDescent="0.35">
      <c r="A517" s="2">
        <v>2151</v>
      </c>
      <c r="B517" s="79" t="s">
        <v>640</v>
      </c>
      <c r="C517" s="79" t="s">
        <v>2</v>
      </c>
      <c r="F517" s="2">
        <f t="shared" si="48"/>
        <v>0</v>
      </c>
      <c r="G517" s="2">
        <f t="shared" si="49"/>
        <v>0</v>
      </c>
      <c r="H517" s="2">
        <f t="shared" si="50"/>
        <v>0</v>
      </c>
      <c r="AC517" s="2">
        <f t="shared" si="47"/>
        <v>0</v>
      </c>
    </row>
    <row r="518" spans="1:29" x14ac:dyDescent="0.35">
      <c r="A518" s="2">
        <v>2158</v>
      </c>
      <c r="B518" s="79" t="s">
        <v>641</v>
      </c>
      <c r="C518" s="79" t="s">
        <v>2</v>
      </c>
      <c r="F518" s="2">
        <f t="shared" si="48"/>
        <v>1</v>
      </c>
      <c r="G518" s="2">
        <f t="shared" si="49"/>
        <v>0</v>
      </c>
      <c r="H518" s="2">
        <f t="shared" si="50"/>
        <v>0</v>
      </c>
      <c r="J518" s="2">
        <v>1</v>
      </c>
      <c r="AC518" s="2">
        <f t="shared" si="47"/>
        <v>1</v>
      </c>
    </row>
    <row r="519" spans="1:29" x14ac:dyDescent="0.35">
      <c r="A519" s="2">
        <v>2159</v>
      </c>
      <c r="B519" s="79" t="s">
        <v>642</v>
      </c>
      <c r="C519" s="79" t="s">
        <v>2</v>
      </c>
      <c r="F519" s="2">
        <f t="shared" si="48"/>
        <v>0</v>
      </c>
      <c r="G519" s="2">
        <f t="shared" si="49"/>
        <v>3</v>
      </c>
      <c r="H519" s="2">
        <f t="shared" si="50"/>
        <v>0</v>
      </c>
      <c r="P519" s="2">
        <v>3</v>
      </c>
      <c r="AC519" s="2">
        <f t="shared" si="47"/>
        <v>3</v>
      </c>
    </row>
    <row r="520" spans="1:29" x14ac:dyDescent="0.35">
      <c r="A520" s="2">
        <v>2166</v>
      </c>
      <c r="B520" s="79" t="s">
        <v>643</v>
      </c>
      <c r="C520" s="79" t="s">
        <v>61</v>
      </c>
      <c r="F520" s="2">
        <f t="shared" si="48"/>
        <v>0</v>
      </c>
      <c r="G520" s="2">
        <f t="shared" si="49"/>
        <v>0</v>
      </c>
      <c r="H520" s="2">
        <f t="shared" si="50"/>
        <v>0</v>
      </c>
      <c r="AC520" s="2">
        <f t="shared" si="47"/>
        <v>0</v>
      </c>
    </row>
    <row r="521" spans="1:29" x14ac:dyDescent="0.35">
      <c r="A521" s="2">
        <v>2168</v>
      </c>
      <c r="B521" s="79" t="s">
        <v>644</v>
      </c>
      <c r="C521" s="79" t="s">
        <v>2</v>
      </c>
      <c r="F521" s="2">
        <f t="shared" si="48"/>
        <v>4</v>
      </c>
      <c r="G521" s="2">
        <f t="shared" si="49"/>
        <v>0</v>
      </c>
      <c r="H521" s="2">
        <f t="shared" si="50"/>
        <v>0</v>
      </c>
      <c r="K521" s="2">
        <v>4</v>
      </c>
      <c r="AC521" s="2">
        <f t="shared" si="47"/>
        <v>4</v>
      </c>
    </row>
    <row r="522" spans="1:29" x14ac:dyDescent="0.35">
      <c r="A522" s="2">
        <v>2185</v>
      </c>
      <c r="B522" s="79" t="s">
        <v>645</v>
      </c>
      <c r="C522" s="79" t="s">
        <v>2</v>
      </c>
      <c r="F522" s="2">
        <f t="shared" si="48"/>
        <v>0</v>
      </c>
      <c r="G522" s="2">
        <f t="shared" si="49"/>
        <v>0</v>
      </c>
      <c r="H522" s="2">
        <f t="shared" si="50"/>
        <v>0</v>
      </c>
      <c r="AC522" s="2">
        <f t="shared" si="47"/>
        <v>0</v>
      </c>
    </row>
    <row r="523" spans="1:29" x14ac:dyDescent="0.35">
      <c r="A523" s="2">
        <v>2190</v>
      </c>
      <c r="B523" s="79" t="s">
        <v>646</v>
      </c>
      <c r="C523" s="79" t="s">
        <v>61</v>
      </c>
      <c r="F523" s="2">
        <f t="shared" si="48"/>
        <v>0</v>
      </c>
      <c r="G523" s="2">
        <f t="shared" si="49"/>
        <v>0</v>
      </c>
      <c r="H523" s="2">
        <f t="shared" si="50"/>
        <v>0</v>
      </c>
      <c r="AC523" s="2">
        <f t="shared" si="47"/>
        <v>0</v>
      </c>
    </row>
    <row r="524" spans="1:29" x14ac:dyDescent="0.35">
      <c r="A524" s="2">
        <v>2191</v>
      </c>
      <c r="B524" s="79" t="s">
        <v>647</v>
      </c>
      <c r="C524" s="79" t="s">
        <v>2</v>
      </c>
      <c r="F524" s="2">
        <f t="shared" si="48"/>
        <v>0</v>
      </c>
      <c r="G524" s="2">
        <f t="shared" si="49"/>
        <v>6</v>
      </c>
      <c r="H524" s="2">
        <f t="shared" si="50"/>
        <v>0</v>
      </c>
      <c r="P524" s="2">
        <v>6</v>
      </c>
      <c r="AC524" s="2">
        <f t="shared" si="47"/>
        <v>6</v>
      </c>
    </row>
    <row r="525" spans="1:29" x14ac:dyDescent="0.35">
      <c r="A525" s="2">
        <v>2195</v>
      </c>
      <c r="B525" s="79" t="s">
        <v>648</v>
      </c>
      <c r="C525" s="79" t="s">
        <v>61</v>
      </c>
      <c r="F525" s="2">
        <f t="shared" si="48"/>
        <v>0</v>
      </c>
      <c r="G525" s="2">
        <f t="shared" si="49"/>
        <v>0</v>
      </c>
      <c r="H525" s="2">
        <f t="shared" si="50"/>
        <v>0</v>
      </c>
      <c r="AC525" s="2">
        <f t="shared" si="47"/>
        <v>0</v>
      </c>
    </row>
    <row r="526" spans="1:29" x14ac:dyDescent="0.35">
      <c r="A526" s="2">
        <v>2199</v>
      </c>
      <c r="B526" s="79" t="s">
        <v>649</v>
      </c>
      <c r="C526" s="79" t="s">
        <v>2</v>
      </c>
      <c r="F526" s="2">
        <f t="shared" si="48"/>
        <v>0</v>
      </c>
      <c r="G526" s="2">
        <f t="shared" si="49"/>
        <v>3</v>
      </c>
      <c r="H526" s="2">
        <f t="shared" si="50"/>
        <v>0</v>
      </c>
      <c r="P526" s="2">
        <v>3</v>
      </c>
      <c r="AC526" s="2">
        <f t="shared" si="47"/>
        <v>3</v>
      </c>
    </row>
    <row r="527" spans="1:29" x14ac:dyDescent="0.35">
      <c r="A527" s="2">
        <v>2200</v>
      </c>
      <c r="B527" s="79" t="s">
        <v>650</v>
      </c>
      <c r="C527" s="79" t="s">
        <v>2</v>
      </c>
      <c r="F527" s="2">
        <f t="shared" si="48"/>
        <v>0</v>
      </c>
      <c r="G527" s="2">
        <f t="shared" si="49"/>
        <v>0</v>
      </c>
      <c r="H527" s="2">
        <f t="shared" si="50"/>
        <v>0</v>
      </c>
      <c r="AC527" s="2">
        <f t="shared" si="47"/>
        <v>0</v>
      </c>
    </row>
    <row r="528" spans="1:29" x14ac:dyDescent="0.35">
      <c r="A528" s="2">
        <v>2208</v>
      </c>
      <c r="B528" s="79" t="s">
        <v>651</v>
      </c>
      <c r="C528" s="79" t="s">
        <v>4</v>
      </c>
      <c r="F528" s="2">
        <f t="shared" si="48"/>
        <v>0</v>
      </c>
      <c r="G528" s="2">
        <f t="shared" si="49"/>
        <v>0</v>
      </c>
      <c r="H528" s="2">
        <f t="shared" si="50"/>
        <v>1</v>
      </c>
      <c r="U528" s="2">
        <v>1</v>
      </c>
      <c r="AC528" s="2">
        <f t="shared" si="47"/>
        <v>1</v>
      </c>
    </row>
    <row r="529" spans="1:29" x14ac:dyDescent="0.35">
      <c r="A529" s="2">
        <v>2210</v>
      </c>
      <c r="B529" s="79" t="s">
        <v>652</v>
      </c>
      <c r="C529" s="79" t="s">
        <v>4</v>
      </c>
      <c r="F529" s="2">
        <f t="shared" si="48"/>
        <v>0</v>
      </c>
      <c r="G529" s="2">
        <f t="shared" si="49"/>
        <v>0</v>
      </c>
      <c r="H529" s="2">
        <f t="shared" si="50"/>
        <v>0</v>
      </c>
      <c r="AC529" s="2">
        <f t="shared" si="47"/>
        <v>0</v>
      </c>
    </row>
    <row r="530" spans="1:29" x14ac:dyDescent="0.35">
      <c r="A530" s="2">
        <v>2212</v>
      </c>
      <c r="B530" s="79" t="s">
        <v>653</v>
      </c>
      <c r="C530" s="79" t="s">
        <v>61</v>
      </c>
      <c r="F530" s="2">
        <f t="shared" si="48"/>
        <v>0</v>
      </c>
      <c r="G530" s="2">
        <f t="shared" si="49"/>
        <v>0</v>
      </c>
      <c r="H530" s="2">
        <f t="shared" si="50"/>
        <v>0</v>
      </c>
      <c r="AC530" s="2">
        <f t="shared" si="47"/>
        <v>0</v>
      </c>
    </row>
    <row r="531" spans="1:29" x14ac:dyDescent="0.35">
      <c r="A531" s="2">
        <v>2215</v>
      </c>
      <c r="B531" s="79" t="s">
        <v>654</v>
      </c>
      <c r="C531" s="79" t="s">
        <v>2</v>
      </c>
      <c r="F531" s="2">
        <f t="shared" si="48"/>
        <v>0</v>
      </c>
      <c r="G531" s="2">
        <f t="shared" si="49"/>
        <v>0</v>
      </c>
      <c r="H531" s="2">
        <f t="shared" si="50"/>
        <v>0</v>
      </c>
      <c r="AC531" s="2">
        <f t="shared" si="47"/>
        <v>0</v>
      </c>
    </row>
    <row r="532" spans="1:29" x14ac:dyDescent="0.35">
      <c r="A532" s="2">
        <v>2216</v>
      </c>
      <c r="B532" s="79" t="s">
        <v>655</v>
      </c>
      <c r="C532" s="79" t="s">
        <v>2</v>
      </c>
      <c r="F532" s="2">
        <f t="shared" si="48"/>
        <v>2</v>
      </c>
      <c r="G532" s="2">
        <f t="shared" si="49"/>
        <v>0</v>
      </c>
      <c r="H532" s="2">
        <f t="shared" si="50"/>
        <v>0</v>
      </c>
      <c r="K532" s="2">
        <v>2</v>
      </c>
      <c r="AC532" s="2">
        <f t="shared" si="47"/>
        <v>2</v>
      </c>
    </row>
    <row r="533" spans="1:29" x14ac:dyDescent="0.35">
      <c r="A533" s="2">
        <v>2223</v>
      </c>
      <c r="B533" s="79" t="s">
        <v>656</v>
      </c>
      <c r="C533" s="79" t="s">
        <v>2</v>
      </c>
      <c r="F533" s="2">
        <f t="shared" si="48"/>
        <v>0</v>
      </c>
      <c r="G533" s="2">
        <f t="shared" si="49"/>
        <v>1</v>
      </c>
      <c r="H533" s="2">
        <f t="shared" si="50"/>
        <v>0</v>
      </c>
      <c r="P533" s="2">
        <v>1</v>
      </c>
      <c r="AC533" s="2">
        <f t="shared" si="47"/>
        <v>1</v>
      </c>
    </row>
    <row r="534" spans="1:29" x14ac:dyDescent="0.35">
      <c r="A534" s="2">
        <v>2224</v>
      </c>
      <c r="B534" s="79" t="s">
        <v>657</v>
      </c>
      <c r="C534" s="79" t="s">
        <v>2</v>
      </c>
      <c r="F534" s="2">
        <f t="shared" si="48"/>
        <v>0</v>
      </c>
      <c r="G534" s="2">
        <f t="shared" si="49"/>
        <v>0</v>
      </c>
      <c r="H534" s="2">
        <f t="shared" si="50"/>
        <v>0</v>
      </c>
      <c r="AC534" s="2">
        <f t="shared" si="47"/>
        <v>0</v>
      </c>
    </row>
    <row r="535" spans="1:29" x14ac:dyDescent="0.35">
      <c r="A535" s="2">
        <v>2225</v>
      </c>
      <c r="B535" s="79" t="s">
        <v>658</v>
      </c>
      <c r="C535" s="79" t="s">
        <v>61</v>
      </c>
      <c r="F535" s="2">
        <f t="shared" si="48"/>
        <v>0</v>
      </c>
      <c r="G535" s="2">
        <f t="shared" si="49"/>
        <v>0</v>
      </c>
      <c r="H535" s="2">
        <f t="shared" si="50"/>
        <v>0</v>
      </c>
      <c r="AC535" s="2">
        <f t="shared" si="47"/>
        <v>0</v>
      </c>
    </row>
    <row r="536" spans="1:29" x14ac:dyDescent="0.35">
      <c r="A536" s="2">
        <v>2226</v>
      </c>
      <c r="B536" s="79" t="s">
        <v>659</v>
      </c>
      <c r="C536" s="79" t="s">
        <v>2</v>
      </c>
      <c r="F536" s="2">
        <f t="shared" si="48"/>
        <v>0</v>
      </c>
      <c r="G536" s="2">
        <f t="shared" si="49"/>
        <v>0</v>
      </c>
      <c r="H536" s="2">
        <f t="shared" si="50"/>
        <v>0</v>
      </c>
      <c r="AC536" s="2">
        <f t="shared" si="47"/>
        <v>0</v>
      </c>
    </row>
    <row r="537" spans="1:29" x14ac:dyDescent="0.35">
      <c r="A537" s="2">
        <v>2227</v>
      </c>
      <c r="B537" s="79" t="s">
        <v>660</v>
      </c>
      <c r="C537" s="79" t="s">
        <v>2</v>
      </c>
      <c r="F537" s="2">
        <f t="shared" si="48"/>
        <v>0</v>
      </c>
      <c r="G537" s="2">
        <f t="shared" si="49"/>
        <v>0</v>
      </c>
      <c r="H537" s="2">
        <f t="shared" si="50"/>
        <v>0</v>
      </c>
      <c r="AC537" s="2">
        <f t="shared" si="47"/>
        <v>0</v>
      </c>
    </row>
    <row r="538" spans="1:29" x14ac:dyDescent="0.35">
      <c r="A538" s="2">
        <v>2228</v>
      </c>
      <c r="B538" s="79" t="s">
        <v>661</v>
      </c>
      <c r="C538" s="79" t="s">
        <v>2</v>
      </c>
      <c r="F538" s="2">
        <f t="shared" si="48"/>
        <v>0</v>
      </c>
      <c r="G538" s="2">
        <f t="shared" si="49"/>
        <v>0</v>
      </c>
      <c r="H538" s="2">
        <f t="shared" si="50"/>
        <v>0</v>
      </c>
      <c r="AC538" s="2">
        <f t="shared" si="47"/>
        <v>0</v>
      </c>
    </row>
    <row r="539" spans="1:29" x14ac:dyDescent="0.35">
      <c r="A539" s="2">
        <v>2229</v>
      </c>
      <c r="B539" s="79" t="s">
        <v>662</v>
      </c>
      <c r="C539" s="79" t="s">
        <v>4</v>
      </c>
      <c r="F539" s="2">
        <f t="shared" si="48"/>
        <v>0</v>
      </c>
      <c r="G539" s="2">
        <f t="shared" si="49"/>
        <v>0</v>
      </c>
      <c r="H539" s="2">
        <f t="shared" si="50"/>
        <v>0</v>
      </c>
      <c r="I539" s="2">
        <v>0</v>
      </c>
      <c r="AC539" s="2">
        <f t="shared" si="47"/>
        <v>0</v>
      </c>
    </row>
    <row r="540" spans="1:29" x14ac:dyDescent="0.35">
      <c r="A540" s="2">
        <v>2233</v>
      </c>
      <c r="B540" s="79" t="s">
        <v>663</v>
      </c>
      <c r="C540" s="79" t="s">
        <v>2</v>
      </c>
      <c r="F540" s="2">
        <f t="shared" si="48"/>
        <v>0</v>
      </c>
      <c r="G540" s="2">
        <f t="shared" si="49"/>
        <v>0</v>
      </c>
      <c r="H540" s="2">
        <f t="shared" si="50"/>
        <v>0</v>
      </c>
      <c r="AC540" s="2">
        <f t="shared" si="47"/>
        <v>0</v>
      </c>
    </row>
    <row r="541" spans="1:29" x14ac:dyDescent="0.35">
      <c r="A541" s="2">
        <v>2234</v>
      </c>
      <c r="B541" s="79" t="s">
        <v>664</v>
      </c>
      <c r="C541" s="79" t="s">
        <v>61</v>
      </c>
      <c r="F541" s="2">
        <f t="shared" si="48"/>
        <v>0</v>
      </c>
      <c r="G541" s="2">
        <f t="shared" si="49"/>
        <v>0</v>
      </c>
      <c r="H541" s="2">
        <f t="shared" si="50"/>
        <v>0</v>
      </c>
      <c r="AC541" s="2">
        <f t="shared" si="47"/>
        <v>0</v>
      </c>
    </row>
    <row r="542" spans="1:29" x14ac:dyDescent="0.35">
      <c r="A542" s="2">
        <v>2236</v>
      </c>
      <c r="B542" s="79" t="s">
        <v>665</v>
      </c>
      <c r="C542" s="79" t="s">
        <v>2</v>
      </c>
      <c r="F542" s="2">
        <f t="shared" si="48"/>
        <v>0</v>
      </c>
      <c r="G542" s="2">
        <f t="shared" si="49"/>
        <v>0</v>
      </c>
      <c r="H542" s="2">
        <f t="shared" si="50"/>
        <v>0</v>
      </c>
      <c r="AC542" s="2">
        <f t="shared" si="47"/>
        <v>0</v>
      </c>
    </row>
    <row r="543" spans="1:29" x14ac:dyDescent="0.35">
      <c r="A543" s="2">
        <v>2237</v>
      </c>
      <c r="B543" s="79" t="s">
        <v>666</v>
      </c>
      <c r="C543" s="79" t="s">
        <v>2</v>
      </c>
      <c r="F543" s="2">
        <f t="shared" si="48"/>
        <v>0</v>
      </c>
      <c r="G543" s="2">
        <f t="shared" si="49"/>
        <v>0</v>
      </c>
      <c r="H543" s="2">
        <f t="shared" si="50"/>
        <v>0</v>
      </c>
      <c r="AC543" s="2">
        <f t="shared" si="47"/>
        <v>0</v>
      </c>
    </row>
    <row r="544" spans="1:29" x14ac:dyDescent="0.35">
      <c r="A544" s="2">
        <v>2238</v>
      </c>
      <c r="B544" s="79" t="s">
        <v>667</v>
      </c>
      <c r="C544" s="79" t="s">
        <v>2</v>
      </c>
      <c r="F544" s="2">
        <f t="shared" si="48"/>
        <v>0</v>
      </c>
      <c r="G544" s="2">
        <f t="shared" si="49"/>
        <v>0</v>
      </c>
      <c r="H544" s="2">
        <f t="shared" si="50"/>
        <v>0</v>
      </c>
      <c r="AC544" s="2">
        <f t="shared" si="47"/>
        <v>0</v>
      </c>
    </row>
    <row r="545" spans="1:29" x14ac:dyDescent="0.35">
      <c r="A545" s="2">
        <v>2242</v>
      </c>
      <c r="B545" s="79" t="s">
        <v>668</v>
      </c>
      <c r="C545" s="79" t="s">
        <v>2</v>
      </c>
      <c r="F545" s="2">
        <f t="shared" si="48"/>
        <v>0</v>
      </c>
      <c r="G545" s="2">
        <f t="shared" si="49"/>
        <v>0</v>
      </c>
      <c r="H545" s="2">
        <f t="shared" si="50"/>
        <v>0</v>
      </c>
      <c r="AC545" s="2">
        <f t="shared" si="47"/>
        <v>0</v>
      </c>
    </row>
    <row r="546" spans="1:29" x14ac:dyDescent="0.35">
      <c r="A546" s="2">
        <v>2245</v>
      </c>
      <c r="B546" s="79" t="s">
        <v>669</v>
      </c>
      <c r="C546" s="79" t="s">
        <v>61</v>
      </c>
      <c r="F546" s="2">
        <f t="shared" si="48"/>
        <v>0</v>
      </c>
      <c r="G546" s="2">
        <f t="shared" si="49"/>
        <v>0</v>
      </c>
      <c r="H546" s="2">
        <f t="shared" si="50"/>
        <v>2</v>
      </c>
      <c r="U546" s="2">
        <v>2</v>
      </c>
      <c r="AC546" s="2">
        <f t="shared" si="47"/>
        <v>2</v>
      </c>
    </row>
    <row r="547" spans="1:29" x14ac:dyDescent="0.35">
      <c r="A547" s="2">
        <v>2249</v>
      </c>
      <c r="B547" s="79" t="s">
        <v>670</v>
      </c>
      <c r="C547" s="79" t="s">
        <v>2</v>
      </c>
      <c r="F547" s="2">
        <f t="shared" si="48"/>
        <v>0</v>
      </c>
      <c r="G547" s="2">
        <f t="shared" si="49"/>
        <v>0</v>
      </c>
      <c r="H547" s="2">
        <f t="shared" si="50"/>
        <v>0</v>
      </c>
      <c r="AC547" s="2">
        <f t="shared" si="47"/>
        <v>0</v>
      </c>
    </row>
    <row r="548" spans="1:29" x14ac:dyDescent="0.35">
      <c r="A548" s="2">
        <v>2251</v>
      </c>
      <c r="B548" s="79" t="s">
        <v>671</v>
      </c>
      <c r="C548" s="79" t="s">
        <v>2</v>
      </c>
      <c r="F548" s="2">
        <f t="shared" si="48"/>
        <v>0</v>
      </c>
      <c r="G548" s="2">
        <f t="shared" si="49"/>
        <v>0</v>
      </c>
      <c r="H548" s="2">
        <f t="shared" si="50"/>
        <v>0</v>
      </c>
      <c r="AC548" s="2">
        <f t="shared" si="47"/>
        <v>0</v>
      </c>
    </row>
    <row r="549" spans="1:29" x14ac:dyDescent="0.35">
      <c r="A549" s="2">
        <v>2260</v>
      </c>
      <c r="B549" s="79" t="s">
        <v>672</v>
      </c>
      <c r="C549" s="79" t="s">
        <v>61</v>
      </c>
      <c r="F549" s="2">
        <f t="shared" si="48"/>
        <v>0</v>
      </c>
      <c r="G549" s="2">
        <f t="shared" si="49"/>
        <v>1</v>
      </c>
      <c r="H549" s="2">
        <f t="shared" si="50"/>
        <v>0</v>
      </c>
      <c r="P549" s="2">
        <v>1</v>
      </c>
      <c r="AC549" s="2">
        <f t="shared" si="47"/>
        <v>1</v>
      </c>
    </row>
    <row r="550" spans="1:29" x14ac:dyDescent="0.35">
      <c r="A550" s="2">
        <v>2262</v>
      </c>
      <c r="B550" s="79" t="s">
        <v>673</v>
      </c>
      <c r="C550" s="79" t="s">
        <v>4</v>
      </c>
      <c r="F550" s="2">
        <f t="shared" si="48"/>
        <v>0</v>
      </c>
      <c r="G550" s="2">
        <f t="shared" si="49"/>
        <v>1</v>
      </c>
      <c r="H550" s="2">
        <f t="shared" si="50"/>
        <v>0</v>
      </c>
      <c r="P550" s="2">
        <v>1</v>
      </c>
      <c r="AC550" s="2">
        <f t="shared" si="47"/>
        <v>1</v>
      </c>
    </row>
    <row r="551" spans="1:29" x14ac:dyDescent="0.35">
      <c r="A551" s="2">
        <v>2264</v>
      </c>
      <c r="B551" s="79" t="s">
        <v>674</v>
      </c>
      <c r="C551" s="79" t="s">
        <v>2</v>
      </c>
      <c r="F551" s="2">
        <f t="shared" si="48"/>
        <v>0</v>
      </c>
      <c r="G551" s="2">
        <f t="shared" si="49"/>
        <v>1</v>
      </c>
      <c r="H551" s="2">
        <f t="shared" si="50"/>
        <v>0</v>
      </c>
      <c r="P551" s="2">
        <v>1</v>
      </c>
      <c r="AC551" s="2">
        <f t="shared" si="47"/>
        <v>1</v>
      </c>
    </row>
    <row r="552" spans="1:29" x14ac:dyDescent="0.35">
      <c r="A552" s="2">
        <v>2265</v>
      </c>
      <c r="B552" s="79" t="s">
        <v>675</v>
      </c>
      <c r="C552" s="79" t="s">
        <v>2</v>
      </c>
      <c r="F552" s="2">
        <f t="shared" si="48"/>
        <v>0</v>
      </c>
      <c r="G552" s="2">
        <f t="shared" si="49"/>
        <v>4</v>
      </c>
      <c r="H552" s="2">
        <f t="shared" si="50"/>
        <v>0</v>
      </c>
      <c r="P552" s="2">
        <v>4</v>
      </c>
      <c r="AC552" s="2">
        <f t="shared" si="47"/>
        <v>4</v>
      </c>
    </row>
    <row r="553" spans="1:29" x14ac:dyDescent="0.35">
      <c r="A553" s="2">
        <v>2269</v>
      </c>
      <c r="B553" s="79" t="s">
        <v>676</v>
      </c>
      <c r="C553" s="79" t="s">
        <v>4</v>
      </c>
      <c r="F553" s="2">
        <f t="shared" si="48"/>
        <v>0</v>
      </c>
      <c r="G553" s="2">
        <f t="shared" si="49"/>
        <v>0</v>
      </c>
      <c r="H553" s="2">
        <f t="shared" si="50"/>
        <v>0</v>
      </c>
      <c r="AC553" s="2">
        <f t="shared" si="47"/>
        <v>0</v>
      </c>
    </row>
    <row r="554" spans="1:29" x14ac:dyDescent="0.35">
      <c r="A554" s="2">
        <v>2270</v>
      </c>
      <c r="B554" s="79" t="s">
        <v>677</v>
      </c>
      <c r="C554" s="79" t="s">
        <v>4</v>
      </c>
      <c r="F554" s="2">
        <f t="shared" si="48"/>
        <v>0</v>
      </c>
      <c r="G554" s="2">
        <f t="shared" si="49"/>
        <v>0</v>
      </c>
      <c r="H554" s="2">
        <f t="shared" si="50"/>
        <v>0</v>
      </c>
      <c r="AC554" s="2">
        <f t="shared" ref="AC554:AC617" si="51">SUM(I554:W554)</f>
        <v>0</v>
      </c>
    </row>
    <row r="555" spans="1:29" x14ac:dyDescent="0.35">
      <c r="A555" s="2">
        <v>2274</v>
      </c>
      <c r="B555" s="79" t="s">
        <v>678</v>
      </c>
      <c r="C555" s="79" t="s">
        <v>2</v>
      </c>
      <c r="F555" s="2">
        <f t="shared" si="48"/>
        <v>5</v>
      </c>
      <c r="G555" s="2">
        <f t="shared" si="49"/>
        <v>0</v>
      </c>
      <c r="H555" s="2">
        <f t="shared" si="50"/>
        <v>0</v>
      </c>
      <c r="K555" s="2">
        <v>5</v>
      </c>
      <c r="AC555" s="2">
        <f t="shared" si="51"/>
        <v>5</v>
      </c>
    </row>
    <row r="556" spans="1:29" x14ac:dyDescent="0.35">
      <c r="A556" s="2">
        <v>2277</v>
      </c>
      <c r="B556" s="79" t="s">
        <v>679</v>
      </c>
      <c r="C556" s="79" t="s">
        <v>2</v>
      </c>
      <c r="F556" s="2">
        <f t="shared" si="48"/>
        <v>0</v>
      </c>
      <c r="G556" s="2">
        <f t="shared" si="49"/>
        <v>0</v>
      </c>
      <c r="H556" s="2">
        <f t="shared" si="50"/>
        <v>0</v>
      </c>
      <c r="AC556" s="2">
        <f t="shared" si="51"/>
        <v>0</v>
      </c>
    </row>
    <row r="557" spans="1:29" x14ac:dyDescent="0.35">
      <c r="A557" s="2">
        <v>2278</v>
      </c>
      <c r="B557" s="79" t="s">
        <v>680</v>
      </c>
      <c r="C557" s="79" t="s">
        <v>2</v>
      </c>
      <c r="F557" s="2">
        <f t="shared" si="48"/>
        <v>0</v>
      </c>
      <c r="G557" s="2">
        <f t="shared" si="49"/>
        <v>2</v>
      </c>
      <c r="H557" s="2">
        <f t="shared" si="50"/>
        <v>0</v>
      </c>
      <c r="P557" s="2">
        <v>2</v>
      </c>
      <c r="AC557" s="2">
        <f t="shared" si="51"/>
        <v>2</v>
      </c>
    </row>
    <row r="558" spans="1:29" x14ac:dyDescent="0.35">
      <c r="A558" s="2">
        <v>2279</v>
      </c>
      <c r="B558" s="79" t="s">
        <v>681</v>
      </c>
      <c r="C558" s="79" t="s">
        <v>2</v>
      </c>
      <c r="F558" s="2">
        <f t="shared" si="48"/>
        <v>0</v>
      </c>
      <c r="G558" s="2">
        <f t="shared" si="49"/>
        <v>0</v>
      </c>
      <c r="H558" s="2">
        <f t="shared" si="50"/>
        <v>0</v>
      </c>
      <c r="AC558" s="2">
        <f t="shared" si="51"/>
        <v>0</v>
      </c>
    </row>
    <row r="559" spans="1:29" x14ac:dyDescent="0.35">
      <c r="A559" s="2">
        <v>2281</v>
      </c>
      <c r="B559" s="79" t="s">
        <v>682</v>
      </c>
      <c r="C559" s="79" t="s">
        <v>2</v>
      </c>
      <c r="F559" s="2">
        <f t="shared" si="48"/>
        <v>0</v>
      </c>
      <c r="G559" s="2">
        <f t="shared" si="49"/>
        <v>0</v>
      </c>
      <c r="H559" s="2">
        <f t="shared" si="50"/>
        <v>0</v>
      </c>
      <c r="AC559" s="2">
        <f t="shared" si="51"/>
        <v>0</v>
      </c>
    </row>
    <row r="560" spans="1:29" x14ac:dyDescent="0.35">
      <c r="A560" s="2">
        <v>2283</v>
      </c>
      <c r="B560" s="79" t="s">
        <v>683</v>
      </c>
      <c r="C560" s="79" t="s">
        <v>2</v>
      </c>
      <c r="F560" s="2">
        <f t="shared" si="48"/>
        <v>0</v>
      </c>
      <c r="G560" s="2">
        <v>0</v>
      </c>
      <c r="H560" s="2">
        <f t="shared" si="50"/>
        <v>0</v>
      </c>
      <c r="AC560" s="2">
        <f t="shared" si="51"/>
        <v>0</v>
      </c>
    </row>
    <row r="561" spans="1:29" x14ac:dyDescent="0.35">
      <c r="A561" s="2">
        <v>2335</v>
      </c>
      <c r="B561" s="79" t="s">
        <v>684</v>
      </c>
      <c r="C561" s="79" t="s">
        <v>4</v>
      </c>
      <c r="F561" s="2">
        <f t="shared" si="48"/>
        <v>0</v>
      </c>
      <c r="G561" s="2">
        <f t="shared" si="49"/>
        <v>1</v>
      </c>
      <c r="H561" s="2">
        <f t="shared" si="50"/>
        <v>0</v>
      </c>
      <c r="P561" s="2">
        <v>1</v>
      </c>
      <c r="AC561" s="2">
        <f t="shared" si="51"/>
        <v>1</v>
      </c>
    </row>
    <row r="562" spans="1:29" x14ac:dyDescent="0.35">
      <c r="A562" s="2">
        <v>2404</v>
      </c>
      <c r="B562" s="79" t="s">
        <v>685</v>
      </c>
      <c r="C562" s="79" t="s">
        <v>2</v>
      </c>
      <c r="F562" s="2">
        <f t="shared" si="48"/>
        <v>0</v>
      </c>
      <c r="G562" s="2">
        <f t="shared" si="49"/>
        <v>0</v>
      </c>
      <c r="H562" s="2">
        <f t="shared" si="50"/>
        <v>0</v>
      </c>
      <c r="AC562" s="2">
        <f t="shared" si="51"/>
        <v>0</v>
      </c>
    </row>
    <row r="563" spans="1:29" x14ac:dyDescent="0.35">
      <c r="A563" s="2">
        <v>2405</v>
      </c>
      <c r="B563" s="79" t="s">
        <v>686</v>
      </c>
      <c r="C563" s="79" t="s">
        <v>2</v>
      </c>
      <c r="F563" s="2">
        <f t="shared" si="48"/>
        <v>0</v>
      </c>
      <c r="G563" s="2">
        <f t="shared" si="49"/>
        <v>1</v>
      </c>
      <c r="H563" s="2">
        <f t="shared" si="50"/>
        <v>0</v>
      </c>
      <c r="P563" s="2">
        <v>1</v>
      </c>
      <c r="AC563" s="2">
        <f t="shared" si="51"/>
        <v>1</v>
      </c>
    </row>
    <row r="564" spans="1:29" x14ac:dyDescent="0.35">
      <c r="A564" s="2">
        <v>2439</v>
      </c>
      <c r="B564" s="79" t="s">
        <v>687</v>
      </c>
      <c r="C564" s="79" t="s">
        <v>61</v>
      </c>
      <c r="F564" s="2">
        <f t="shared" si="48"/>
        <v>0</v>
      </c>
      <c r="G564" s="2">
        <f t="shared" si="49"/>
        <v>1</v>
      </c>
      <c r="H564" s="2">
        <f t="shared" si="50"/>
        <v>0</v>
      </c>
      <c r="P564" s="2">
        <v>1</v>
      </c>
      <c r="AC564" s="2">
        <f t="shared" si="51"/>
        <v>1</v>
      </c>
    </row>
    <row r="565" spans="1:29" x14ac:dyDescent="0.35">
      <c r="A565" s="2">
        <v>2454</v>
      </c>
      <c r="B565" s="79" t="s">
        <v>688</v>
      </c>
      <c r="C565" s="79" t="s">
        <v>61</v>
      </c>
      <c r="F565" s="2">
        <f t="shared" si="48"/>
        <v>0</v>
      </c>
      <c r="G565" s="2">
        <f t="shared" si="49"/>
        <v>3</v>
      </c>
      <c r="H565" s="2">
        <f t="shared" si="50"/>
        <v>0</v>
      </c>
      <c r="P565" s="2">
        <v>3</v>
      </c>
      <c r="AC565" s="2">
        <f t="shared" si="51"/>
        <v>3</v>
      </c>
    </row>
    <row r="566" spans="1:29" x14ac:dyDescent="0.35">
      <c r="A566" s="2">
        <v>2459</v>
      </c>
      <c r="B566" s="79" t="s">
        <v>689</v>
      </c>
      <c r="C566" s="79" t="s">
        <v>2</v>
      </c>
      <c r="F566" s="2">
        <f t="shared" si="48"/>
        <v>0</v>
      </c>
      <c r="G566" s="2">
        <f t="shared" si="49"/>
        <v>0</v>
      </c>
      <c r="H566" s="2">
        <f t="shared" si="50"/>
        <v>0</v>
      </c>
      <c r="AC566" s="2">
        <f t="shared" si="51"/>
        <v>0</v>
      </c>
    </row>
    <row r="567" spans="1:29" x14ac:dyDescent="0.35">
      <c r="A567" s="2">
        <v>2465</v>
      </c>
      <c r="B567" s="79" t="s">
        <v>690</v>
      </c>
      <c r="C567" s="79" t="s">
        <v>545</v>
      </c>
      <c r="F567" s="2">
        <f t="shared" si="48"/>
        <v>0</v>
      </c>
      <c r="G567" s="2">
        <f t="shared" si="49"/>
        <v>19</v>
      </c>
      <c r="H567" s="2">
        <f t="shared" si="50"/>
        <v>0</v>
      </c>
      <c r="O567" s="2">
        <v>19</v>
      </c>
      <c r="AC567" s="2">
        <f t="shared" si="51"/>
        <v>19</v>
      </c>
    </row>
    <row r="568" spans="1:29" x14ac:dyDescent="0.35">
      <c r="A568" s="2">
        <v>2468</v>
      </c>
      <c r="B568" s="79" t="s">
        <v>691</v>
      </c>
      <c r="C568" s="79" t="s">
        <v>545</v>
      </c>
      <c r="F568" s="2">
        <f t="shared" si="48"/>
        <v>0</v>
      </c>
      <c r="G568" s="2">
        <f t="shared" si="49"/>
        <v>0</v>
      </c>
      <c r="H568" s="2">
        <f t="shared" si="50"/>
        <v>12</v>
      </c>
      <c r="U568" s="2">
        <v>12</v>
      </c>
      <c r="AC568" s="2">
        <f t="shared" si="51"/>
        <v>12</v>
      </c>
    </row>
    <row r="569" spans="1:29" x14ac:dyDescent="0.35">
      <c r="A569" s="2">
        <v>2473</v>
      </c>
      <c r="B569" s="79" t="s">
        <v>692</v>
      </c>
      <c r="C569" s="79" t="s">
        <v>545</v>
      </c>
      <c r="F569" s="2">
        <f t="shared" si="48"/>
        <v>0</v>
      </c>
      <c r="G569" s="2">
        <f t="shared" si="49"/>
        <v>15</v>
      </c>
      <c r="H569" s="2">
        <f t="shared" si="50"/>
        <v>0</v>
      </c>
      <c r="Q569" s="2">
        <v>15</v>
      </c>
      <c r="AC569" s="2">
        <f t="shared" si="51"/>
        <v>15</v>
      </c>
    </row>
    <row r="570" spans="1:29" x14ac:dyDescent="0.35">
      <c r="A570" s="2">
        <v>2475</v>
      </c>
      <c r="B570" s="79" t="s">
        <v>693</v>
      </c>
      <c r="C570" s="79" t="s">
        <v>545</v>
      </c>
      <c r="F570" s="2">
        <f t="shared" si="48"/>
        <v>0</v>
      </c>
      <c r="G570" s="2">
        <f t="shared" si="49"/>
        <v>0</v>
      </c>
      <c r="H570" s="2">
        <f t="shared" si="50"/>
        <v>15</v>
      </c>
      <c r="U570" s="2">
        <v>15</v>
      </c>
      <c r="AC570" s="2">
        <f t="shared" si="51"/>
        <v>15</v>
      </c>
    </row>
    <row r="571" spans="1:29" x14ac:dyDescent="0.35">
      <c r="A571" s="2">
        <v>2476</v>
      </c>
      <c r="B571" s="79" t="s">
        <v>694</v>
      </c>
      <c r="C571" s="79" t="s">
        <v>545</v>
      </c>
      <c r="F571" s="2">
        <f t="shared" si="48"/>
        <v>0</v>
      </c>
      <c r="G571" s="2">
        <f t="shared" si="49"/>
        <v>0</v>
      </c>
      <c r="H571" s="2">
        <f t="shared" si="50"/>
        <v>24</v>
      </c>
      <c r="U571" s="2">
        <v>24</v>
      </c>
      <c r="AC571" s="2">
        <f t="shared" si="51"/>
        <v>24</v>
      </c>
    </row>
    <row r="572" spans="1:29" x14ac:dyDescent="0.35">
      <c r="A572" s="2">
        <v>2479</v>
      </c>
      <c r="B572" s="79" t="s">
        <v>695</v>
      </c>
      <c r="C572" s="79" t="s">
        <v>545</v>
      </c>
      <c r="F572" s="2">
        <f t="shared" si="48"/>
        <v>0</v>
      </c>
      <c r="G572" s="2">
        <f t="shared" si="49"/>
        <v>3</v>
      </c>
      <c r="H572" s="2">
        <f t="shared" si="50"/>
        <v>0</v>
      </c>
      <c r="P572" s="2">
        <v>3</v>
      </c>
      <c r="AC572" s="2">
        <f t="shared" si="51"/>
        <v>3</v>
      </c>
    </row>
    <row r="573" spans="1:29" x14ac:dyDescent="0.35">
      <c r="A573" s="2">
        <v>2484</v>
      </c>
      <c r="B573" s="79" t="s">
        <v>696</v>
      </c>
      <c r="C573" s="79" t="s">
        <v>2</v>
      </c>
      <c r="F573" s="2">
        <f t="shared" si="48"/>
        <v>0</v>
      </c>
      <c r="G573" s="2">
        <f t="shared" si="49"/>
        <v>0</v>
      </c>
      <c r="H573" s="2">
        <f t="shared" si="50"/>
        <v>0</v>
      </c>
      <c r="AC573" s="2">
        <f t="shared" si="51"/>
        <v>0</v>
      </c>
    </row>
    <row r="574" spans="1:29" x14ac:dyDescent="0.35">
      <c r="A574" s="2">
        <v>2486</v>
      </c>
      <c r="B574" s="79" t="s">
        <v>697</v>
      </c>
      <c r="C574" s="79" t="s">
        <v>2</v>
      </c>
      <c r="F574" s="2">
        <f t="shared" si="48"/>
        <v>0</v>
      </c>
      <c r="G574" s="2">
        <f t="shared" si="49"/>
        <v>0</v>
      </c>
      <c r="H574" s="2">
        <f t="shared" si="50"/>
        <v>0</v>
      </c>
      <c r="AC574" s="2">
        <f t="shared" si="51"/>
        <v>0</v>
      </c>
    </row>
    <row r="575" spans="1:29" x14ac:dyDescent="0.35">
      <c r="A575" s="2">
        <v>2487</v>
      </c>
      <c r="B575" s="79" t="s">
        <v>698</v>
      </c>
      <c r="C575" s="79" t="s">
        <v>2</v>
      </c>
      <c r="F575" s="2">
        <f t="shared" ref="F575:F638" si="52">SUM(I575:M575)</f>
        <v>1</v>
      </c>
      <c r="G575" s="2">
        <f t="shared" ref="G575:G638" si="53">SUM(N575:R575)</f>
        <v>0</v>
      </c>
      <c r="H575" s="2">
        <f t="shared" ref="H575:H638" si="54">SUM(S575:W575)</f>
        <v>0</v>
      </c>
      <c r="K575" s="2">
        <v>1</v>
      </c>
      <c r="AC575" s="2">
        <f t="shared" si="51"/>
        <v>1</v>
      </c>
    </row>
    <row r="576" spans="1:29" x14ac:dyDescent="0.35">
      <c r="A576" s="2">
        <v>2488</v>
      </c>
      <c r="B576" s="79" t="s">
        <v>699</v>
      </c>
      <c r="C576" s="79" t="s">
        <v>4</v>
      </c>
      <c r="F576" s="2">
        <f t="shared" si="52"/>
        <v>0</v>
      </c>
      <c r="G576" s="2">
        <f t="shared" si="53"/>
        <v>1</v>
      </c>
      <c r="H576" s="2">
        <f t="shared" si="54"/>
        <v>0</v>
      </c>
      <c r="O576" s="2">
        <v>1</v>
      </c>
      <c r="AC576" s="2">
        <f t="shared" si="51"/>
        <v>1</v>
      </c>
    </row>
    <row r="577" spans="1:29" x14ac:dyDescent="0.35">
      <c r="A577" s="2">
        <v>2489</v>
      </c>
      <c r="B577" s="79" t="s">
        <v>700</v>
      </c>
      <c r="C577" s="79" t="s">
        <v>2</v>
      </c>
      <c r="F577" s="2">
        <f t="shared" si="52"/>
        <v>0</v>
      </c>
      <c r="G577" s="2">
        <f t="shared" si="53"/>
        <v>0</v>
      </c>
      <c r="H577" s="2">
        <f t="shared" si="54"/>
        <v>4</v>
      </c>
      <c r="U577" s="2">
        <v>4</v>
      </c>
      <c r="AC577" s="2">
        <f t="shared" si="51"/>
        <v>4</v>
      </c>
    </row>
    <row r="578" spans="1:29" x14ac:dyDescent="0.35">
      <c r="A578" s="2">
        <v>2493</v>
      </c>
      <c r="B578" s="79" t="s">
        <v>701</v>
      </c>
      <c r="C578" s="79" t="s">
        <v>61</v>
      </c>
      <c r="F578" s="2">
        <f t="shared" si="52"/>
        <v>0</v>
      </c>
      <c r="G578" s="2">
        <f t="shared" si="53"/>
        <v>0</v>
      </c>
      <c r="H578" s="2">
        <f t="shared" si="54"/>
        <v>0</v>
      </c>
      <c r="AC578" s="2">
        <f t="shared" si="51"/>
        <v>0</v>
      </c>
    </row>
    <row r="579" spans="1:29" x14ac:dyDescent="0.35">
      <c r="A579" s="2">
        <v>2504</v>
      </c>
      <c r="B579" s="79" t="s">
        <v>702</v>
      </c>
      <c r="C579" s="79" t="s">
        <v>2</v>
      </c>
      <c r="F579" s="2">
        <f t="shared" si="52"/>
        <v>1</v>
      </c>
      <c r="G579" s="2">
        <f t="shared" si="53"/>
        <v>0</v>
      </c>
      <c r="H579" s="2">
        <f t="shared" si="54"/>
        <v>0</v>
      </c>
      <c r="I579" s="2">
        <v>1</v>
      </c>
      <c r="AC579" s="2">
        <f t="shared" si="51"/>
        <v>1</v>
      </c>
    </row>
    <row r="580" spans="1:29" x14ac:dyDescent="0.35">
      <c r="A580" s="2">
        <v>2506</v>
      </c>
      <c r="B580" s="79" t="s">
        <v>703</v>
      </c>
      <c r="C580" s="79" t="s">
        <v>2</v>
      </c>
      <c r="F580" s="2">
        <f t="shared" si="52"/>
        <v>0</v>
      </c>
      <c r="G580" s="2">
        <f t="shared" si="53"/>
        <v>0</v>
      </c>
      <c r="H580" s="2">
        <f t="shared" si="54"/>
        <v>0</v>
      </c>
      <c r="AC580" s="2">
        <f t="shared" si="51"/>
        <v>0</v>
      </c>
    </row>
    <row r="581" spans="1:29" x14ac:dyDescent="0.35">
      <c r="A581" s="2">
        <v>2507</v>
      </c>
      <c r="B581" s="79" t="s">
        <v>704</v>
      </c>
      <c r="C581" s="79" t="s">
        <v>4</v>
      </c>
      <c r="F581" s="2">
        <f t="shared" si="52"/>
        <v>1</v>
      </c>
      <c r="G581" s="2">
        <f t="shared" si="53"/>
        <v>0</v>
      </c>
      <c r="H581" s="2">
        <f t="shared" si="54"/>
        <v>0</v>
      </c>
      <c r="I581" s="2">
        <v>1</v>
      </c>
      <c r="AC581" s="2">
        <f t="shared" si="51"/>
        <v>1</v>
      </c>
    </row>
    <row r="582" spans="1:29" x14ac:dyDescent="0.35">
      <c r="A582" s="2">
        <v>2514</v>
      </c>
      <c r="B582" s="79" t="s">
        <v>705</v>
      </c>
      <c r="C582" s="79" t="s">
        <v>546</v>
      </c>
      <c r="F582" s="2">
        <f t="shared" si="52"/>
        <v>2</v>
      </c>
      <c r="G582" s="2">
        <f t="shared" si="53"/>
        <v>0</v>
      </c>
      <c r="H582" s="2">
        <f t="shared" si="54"/>
        <v>0</v>
      </c>
      <c r="I582" s="2">
        <v>2</v>
      </c>
      <c r="AC582" s="2">
        <f t="shared" si="51"/>
        <v>2</v>
      </c>
    </row>
    <row r="583" spans="1:29" x14ac:dyDescent="0.35">
      <c r="A583" s="2">
        <v>2515</v>
      </c>
      <c r="B583" s="79" t="s">
        <v>706</v>
      </c>
      <c r="C583" s="79" t="s">
        <v>4</v>
      </c>
      <c r="F583" s="2">
        <f t="shared" si="52"/>
        <v>0</v>
      </c>
      <c r="G583" s="2">
        <f t="shared" si="53"/>
        <v>0</v>
      </c>
      <c r="H583" s="2">
        <f t="shared" si="54"/>
        <v>0</v>
      </c>
      <c r="AC583" s="2">
        <f t="shared" si="51"/>
        <v>0</v>
      </c>
    </row>
    <row r="584" spans="1:29" x14ac:dyDescent="0.35">
      <c r="A584" s="2">
        <v>2518</v>
      </c>
      <c r="B584" s="79" t="s">
        <v>707</v>
      </c>
      <c r="C584" s="79" t="s">
        <v>2</v>
      </c>
      <c r="F584" s="2">
        <f t="shared" si="52"/>
        <v>4</v>
      </c>
      <c r="G584" s="2">
        <f t="shared" si="53"/>
        <v>0</v>
      </c>
      <c r="H584" s="2">
        <f t="shared" si="54"/>
        <v>0</v>
      </c>
      <c r="J584" s="2">
        <v>4</v>
      </c>
      <c r="AC584" s="2">
        <f t="shared" si="51"/>
        <v>4</v>
      </c>
    </row>
    <row r="585" spans="1:29" x14ac:dyDescent="0.35">
      <c r="A585" s="2">
        <v>2519</v>
      </c>
      <c r="B585" s="79" t="s">
        <v>708</v>
      </c>
      <c r="C585" s="79" t="s">
        <v>4</v>
      </c>
      <c r="F585" s="2">
        <f t="shared" si="52"/>
        <v>0</v>
      </c>
      <c r="G585" s="2">
        <f t="shared" si="53"/>
        <v>0</v>
      </c>
      <c r="H585" s="2">
        <f t="shared" si="54"/>
        <v>0</v>
      </c>
      <c r="AC585" s="2">
        <f t="shared" si="51"/>
        <v>0</v>
      </c>
    </row>
    <row r="586" spans="1:29" x14ac:dyDescent="0.35">
      <c r="A586" s="2">
        <v>2525</v>
      </c>
      <c r="B586" s="79" t="s">
        <v>709</v>
      </c>
      <c r="C586" s="79" t="s">
        <v>4</v>
      </c>
      <c r="F586" s="2">
        <f t="shared" si="52"/>
        <v>0</v>
      </c>
      <c r="G586" s="2">
        <f t="shared" si="53"/>
        <v>0</v>
      </c>
      <c r="H586" s="2">
        <f t="shared" si="54"/>
        <v>0</v>
      </c>
      <c r="AC586" s="2">
        <f t="shared" si="51"/>
        <v>0</v>
      </c>
    </row>
    <row r="587" spans="1:29" x14ac:dyDescent="0.35">
      <c r="A587" s="2">
        <v>2536</v>
      </c>
      <c r="B587" s="79" t="s">
        <v>710</v>
      </c>
      <c r="C587" s="79" t="s">
        <v>2</v>
      </c>
      <c r="F587" s="2">
        <f t="shared" si="52"/>
        <v>2</v>
      </c>
      <c r="G587" s="2">
        <f t="shared" si="53"/>
        <v>0</v>
      </c>
      <c r="H587" s="2">
        <f t="shared" si="54"/>
        <v>0</v>
      </c>
      <c r="J587" s="2">
        <v>2</v>
      </c>
      <c r="AC587" s="2">
        <f t="shared" si="51"/>
        <v>2</v>
      </c>
    </row>
    <row r="588" spans="1:29" x14ac:dyDescent="0.35">
      <c r="A588" s="2">
        <v>2542</v>
      </c>
      <c r="B588" s="79" t="s">
        <v>711</v>
      </c>
      <c r="C588" s="79" t="s">
        <v>61</v>
      </c>
      <c r="F588" s="2">
        <f t="shared" si="52"/>
        <v>0</v>
      </c>
      <c r="G588" s="2">
        <f t="shared" si="53"/>
        <v>0</v>
      </c>
      <c r="H588" s="2">
        <f t="shared" si="54"/>
        <v>0</v>
      </c>
      <c r="AC588" s="2">
        <f t="shared" si="51"/>
        <v>0</v>
      </c>
    </row>
    <row r="589" spans="1:29" x14ac:dyDescent="0.35">
      <c r="A589" s="2">
        <v>2543</v>
      </c>
      <c r="B589" s="79" t="s">
        <v>712</v>
      </c>
      <c r="C589" s="79" t="s">
        <v>2</v>
      </c>
      <c r="F589" s="2">
        <f t="shared" si="52"/>
        <v>4</v>
      </c>
      <c r="G589" s="2">
        <f t="shared" si="53"/>
        <v>0</v>
      </c>
      <c r="H589" s="2">
        <f t="shared" si="54"/>
        <v>0</v>
      </c>
      <c r="K589" s="2">
        <v>4</v>
      </c>
      <c r="AC589" s="2">
        <f t="shared" si="51"/>
        <v>4</v>
      </c>
    </row>
    <row r="590" spans="1:29" x14ac:dyDescent="0.35">
      <c r="A590" s="2">
        <v>2548</v>
      </c>
      <c r="B590" s="79" t="s">
        <v>713</v>
      </c>
      <c r="C590" s="79" t="s">
        <v>2</v>
      </c>
      <c r="F590" s="2">
        <f t="shared" si="52"/>
        <v>7</v>
      </c>
      <c r="G590" s="2">
        <f t="shared" si="53"/>
        <v>0</v>
      </c>
      <c r="H590" s="2">
        <f t="shared" si="54"/>
        <v>0</v>
      </c>
      <c r="K590" s="2">
        <v>7</v>
      </c>
      <c r="AC590" s="2">
        <f t="shared" si="51"/>
        <v>7</v>
      </c>
    </row>
    <row r="591" spans="1:29" x14ac:dyDescent="0.35">
      <c r="A591" s="2">
        <v>2549</v>
      </c>
      <c r="B591" s="79" t="s">
        <v>714</v>
      </c>
      <c r="C591" s="79" t="s">
        <v>2</v>
      </c>
      <c r="F591" s="2">
        <f t="shared" si="52"/>
        <v>1</v>
      </c>
      <c r="G591" s="2">
        <f t="shared" si="53"/>
        <v>0</v>
      </c>
      <c r="H591" s="2">
        <f t="shared" si="54"/>
        <v>0</v>
      </c>
      <c r="I591" s="2">
        <v>1</v>
      </c>
      <c r="AC591" s="2">
        <f t="shared" si="51"/>
        <v>1</v>
      </c>
    </row>
    <row r="592" spans="1:29" x14ac:dyDescent="0.35">
      <c r="A592" s="2">
        <v>2550</v>
      </c>
      <c r="B592" s="79" t="s">
        <v>715</v>
      </c>
      <c r="C592" s="79" t="s">
        <v>4</v>
      </c>
      <c r="F592" s="2">
        <f t="shared" si="52"/>
        <v>1</v>
      </c>
      <c r="G592" s="2">
        <f t="shared" si="53"/>
        <v>0</v>
      </c>
      <c r="H592" s="2">
        <f t="shared" si="54"/>
        <v>0</v>
      </c>
      <c r="I592" s="2">
        <v>1</v>
      </c>
      <c r="AC592" s="2">
        <f t="shared" si="51"/>
        <v>1</v>
      </c>
    </row>
    <row r="593" spans="1:29" x14ac:dyDescent="0.35">
      <c r="A593" s="2">
        <v>2560</v>
      </c>
      <c r="B593" s="79" t="s">
        <v>716</v>
      </c>
      <c r="C593" s="79" t="s">
        <v>61</v>
      </c>
      <c r="F593" s="2">
        <f t="shared" si="52"/>
        <v>0</v>
      </c>
      <c r="G593" s="2">
        <f t="shared" si="53"/>
        <v>0</v>
      </c>
      <c r="H593" s="2">
        <f t="shared" si="54"/>
        <v>0</v>
      </c>
      <c r="AC593" s="2">
        <f t="shared" si="51"/>
        <v>0</v>
      </c>
    </row>
    <row r="594" spans="1:29" x14ac:dyDescent="0.35">
      <c r="A594" s="2">
        <v>2561</v>
      </c>
      <c r="B594" s="79" t="s">
        <v>717</v>
      </c>
      <c r="C594" s="79" t="s">
        <v>61</v>
      </c>
      <c r="F594" s="2">
        <f t="shared" si="52"/>
        <v>2</v>
      </c>
      <c r="G594" s="2">
        <f t="shared" si="53"/>
        <v>0</v>
      </c>
      <c r="H594" s="2">
        <f t="shared" si="54"/>
        <v>0</v>
      </c>
      <c r="K594" s="2">
        <v>2</v>
      </c>
      <c r="AC594" s="2">
        <f t="shared" si="51"/>
        <v>2</v>
      </c>
    </row>
    <row r="595" spans="1:29" x14ac:dyDescent="0.35">
      <c r="A595" s="2">
        <v>2563</v>
      </c>
      <c r="B595" s="79" t="s">
        <v>718</v>
      </c>
      <c r="C595" s="79" t="s">
        <v>2</v>
      </c>
      <c r="F595" s="2">
        <f t="shared" si="52"/>
        <v>0</v>
      </c>
      <c r="G595" s="2">
        <f t="shared" si="53"/>
        <v>0</v>
      </c>
      <c r="H595" s="2">
        <f t="shared" si="54"/>
        <v>0</v>
      </c>
      <c r="AC595" s="2">
        <f t="shared" si="51"/>
        <v>0</v>
      </c>
    </row>
    <row r="596" spans="1:29" x14ac:dyDescent="0.35">
      <c r="A596" s="2">
        <v>2587</v>
      </c>
      <c r="B596" s="79" t="s">
        <v>719</v>
      </c>
      <c r="C596" s="79" t="s">
        <v>61</v>
      </c>
      <c r="F596" s="2">
        <f t="shared" si="52"/>
        <v>0</v>
      </c>
      <c r="G596" s="2">
        <f t="shared" si="53"/>
        <v>0</v>
      </c>
      <c r="H596" s="2">
        <f t="shared" si="54"/>
        <v>0</v>
      </c>
      <c r="AC596" s="2">
        <f t="shared" si="51"/>
        <v>0</v>
      </c>
    </row>
    <row r="597" spans="1:29" x14ac:dyDescent="0.35">
      <c r="A597" s="2">
        <v>2610</v>
      </c>
      <c r="B597" s="79" t="s">
        <v>720</v>
      </c>
      <c r="C597" s="79" t="s">
        <v>2</v>
      </c>
      <c r="F597" s="2">
        <f t="shared" si="52"/>
        <v>1</v>
      </c>
      <c r="G597" s="2">
        <f t="shared" si="53"/>
        <v>0</v>
      </c>
      <c r="H597" s="2">
        <f t="shared" si="54"/>
        <v>0</v>
      </c>
      <c r="J597" s="2">
        <v>1</v>
      </c>
      <c r="AC597" s="2">
        <f t="shared" si="51"/>
        <v>1</v>
      </c>
    </row>
    <row r="598" spans="1:29" x14ac:dyDescent="0.35">
      <c r="A598" s="2">
        <v>2611</v>
      </c>
      <c r="B598" s="79" t="s">
        <v>721</v>
      </c>
      <c r="C598" s="79" t="s">
        <v>4</v>
      </c>
      <c r="F598" s="2">
        <f t="shared" si="52"/>
        <v>0</v>
      </c>
      <c r="G598" s="2">
        <f t="shared" si="53"/>
        <v>0</v>
      </c>
      <c r="H598" s="2">
        <f t="shared" si="54"/>
        <v>0</v>
      </c>
      <c r="AC598" s="2">
        <f t="shared" si="51"/>
        <v>0</v>
      </c>
    </row>
    <row r="599" spans="1:29" x14ac:dyDescent="0.35">
      <c r="A599" s="2">
        <v>2620</v>
      </c>
      <c r="B599" s="79" t="s">
        <v>722</v>
      </c>
      <c r="C599" s="79" t="s">
        <v>546</v>
      </c>
      <c r="F599" s="2">
        <f t="shared" si="52"/>
        <v>1</v>
      </c>
      <c r="G599" s="2">
        <f t="shared" si="53"/>
        <v>0</v>
      </c>
      <c r="H599" s="2">
        <f t="shared" si="54"/>
        <v>0</v>
      </c>
      <c r="I599" s="2">
        <v>1</v>
      </c>
      <c r="AC599" s="2">
        <f t="shared" si="51"/>
        <v>1</v>
      </c>
    </row>
    <row r="600" spans="1:29" x14ac:dyDescent="0.35">
      <c r="A600" s="2">
        <v>2624</v>
      </c>
      <c r="B600" s="79" t="s">
        <v>723</v>
      </c>
      <c r="C600" s="79" t="s">
        <v>2</v>
      </c>
      <c r="F600" s="2">
        <f t="shared" si="52"/>
        <v>0</v>
      </c>
      <c r="G600" s="2">
        <f t="shared" si="53"/>
        <v>0</v>
      </c>
      <c r="H600" s="2">
        <f t="shared" si="54"/>
        <v>0</v>
      </c>
      <c r="AC600" s="2">
        <f t="shared" si="51"/>
        <v>0</v>
      </c>
    </row>
    <row r="601" spans="1:29" x14ac:dyDescent="0.35">
      <c r="A601" s="2">
        <v>2625</v>
      </c>
      <c r="B601" s="79" t="s">
        <v>724</v>
      </c>
      <c r="C601" s="79" t="s">
        <v>2</v>
      </c>
      <c r="F601" s="2">
        <f t="shared" si="52"/>
        <v>0</v>
      </c>
      <c r="G601" s="2">
        <f t="shared" si="53"/>
        <v>0</v>
      </c>
      <c r="H601" s="2">
        <f t="shared" si="54"/>
        <v>0</v>
      </c>
      <c r="AC601" s="2">
        <f t="shared" si="51"/>
        <v>0</v>
      </c>
    </row>
    <row r="602" spans="1:29" x14ac:dyDescent="0.35">
      <c r="A602" s="2">
        <v>2629</v>
      </c>
      <c r="B602" s="79" t="s">
        <v>725</v>
      </c>
      <c r="C602" s="79" t="s">
        <v>4</v>
      </c>
      <c r="F602" s="2">
        <f t="shared" si="52"/>
        <v>0</v>
      </c>
      <c r="G602" s="2">
        <f t="shared" si="53"/>
        <v>0</v>
      </c>
      <c r="H602" s="2">
        <f t="shared" si="54"/>
        <v>0</v>
      </c>
      <c r="J602" s="2">
        <v>0</v>
      </c>
      <c r="AC602" s="2">
        <f t="shared" si="51"/>
        <v>0</v>
      </c>
    </row>
    <row r="603" spans="1:29" x14ac:dyDescent="0.35">
      <c r="A603" s="2">
        <v>2630</v>
      </c>
      <c r="B603" s="79" t="s">
        <v>726</v>
      </c>
      <c r="C603" s="79" t="s">
        <v>61</v>
      </c>
      <c r="F603" s="2">
        <f t="shared" si="52"/>
        <v>3</v>
      </c>
      <c r="G603" s="2">
        <f t="shared" si="53"/>
        <v>0</v>
      </c>
      <c r="H603" s="2">
        <f t="shared" si="54"/>
        <v>0</v>
      </c>
      <c r="K603" s="2">
        <v>3</v>
      </c>
      <c r="AC603" s="2">
        <f t="shared" si="51"/>
        <v>3</v>
      </c>
    </row>
    <row r="604" spans="1:29" x14ac:dyDescent="0.35">
      <c r="A604" s="2">
        <v>2632</v>
      </c>
      <c r="B604" s="79" t="s">
        <v>727</v>
      </c>
      <c r="C604" s="79" t="s">
        <v>2</v>
      </c>
      <c r="F604" s="2">
        <f t="shared" si="52"/>
        <v>0</v>
      </c>
      <c r="G604" s="2">
        <f t="shared" si="53"/>
        <v>0</v>
      </c>
      <c r="H604" s="2">
        <f t="shared" si="54"/>
        <v>0</v>
      </c>
      <c r="AC604" s="2">
        <f t="shared" si="51"/>
        <v>0</v>
      </c>
    </row>
    <row r="605" spans="1:29" x14ac:dyDescent="0.35">
      <c r="A605" s="2">
        <v>2635</v>
      </c>
      <c r="B605" s="79" t="s">
        <v>728</v>
      </c>
      <c r="C605" s="79" t="s">
        <v>2</v>
      </c>
      <c r="F605" s="2">
        <f t="shared" si="52"/>
        <v>2</v>
      </c>
      <c r="G605" s="2">
        <f t="shared" si="53"/>
        <v>0</v>
      </c>
      <c r="H605" s="2">
        <f t="shared" si="54"/>
        <v>0</v>
      </c>
      <c r="I605" s="2">
        <v>2</v>
      </c>
      <c r="AC605" s="2">
        <f t="shared" si="51"/>
        <v>2</v>
      </c>
    </row>
    <row r="606" spans="1:29" x14ac:dyDescent="0.35">
      <c r="A606" s="2">
        <v>2640</v>
      </c>
      <c r="B606" s="79" t="s">
        <v>729</v>
      </c>
      <c r="C606" s="79" t="s">
        <v>4</v>
      </c>
      <c r="F606" s="2">
        <f t="shared" si="52"/>
        <v>1</v>
      </c>
      <c r="G606" s="2">
        <f t="shared" si="53"/>
        <v>0</v>
      </c>
      <c r="H606" s="2">
        <f t="shared" si="54"/>
        <v>0</v>
      </c>
      <c r="J606" s="2">
        <v>1</v>
      </c>
      <c r="AC606" s="2">
        <f t="shared" si="51"/>
        <v>1</v>
      </c>
    </row>
    <row r="607" spans="1:29" x14ac:dyDescent="0.35">
      <c r="A607" s="2">
        <v>2641</v>
      </c>
      <c r="B607" s="79" t="s">
        <v>730</v>
      </c>
      <c r="C607" s="79" t="s">
        <v>2</v>
      </c>
      <c r="F607" s="2">
        <f t="shared" si="52"/>
        <v>1</v>
      </c>
      <c r="G607" s="2">
        <f t="shared" si="53"/>
        <v>0</v>
      </c>
      <c r="H607" s="2">
        <f t="shared" si="54"/>
        <v>0</v>
      </c>
      <c r="I607" s="2">
        <v>1</v>
      </c>
      <c r="AC607" s="2">
        <f t="shared" si="51"/>
        <v>1</v>
      </c>
    </row>
    <row r="608" spans="1:29" x14ac:dyDescent="0.35">
      <c r="A608" s="2">
        <v>2643</v>
      </c>
      <c r="B608" s="79" t="s">
        <v>731</v>
      </c>
      <c r="C608" s="79" t="s">
        <v>545</v>
      </c>
      <c r="F608" s="2">
        <f t="shared" si="52"/>
        <v>0</v>
      </c>
      <c r="G608" s="2">
        <f t="shared" si="53"/>
        <v>0</v>
      </c>
      <c r="H608" s="2">
        <f t="shared" si="54"/>
        <v>0</v>
      </c>
      <c r="AC608" s="2">
        <f t="shared" si="51"/>
        <v>0</v>
      </c>
    </row>
    <row r="609" spans="1:29" x14ac:dyDescent="0.35">
      <c r="A609" s="2">
        <v>2644</v>
      </c>
      <c r="B609" s="79" t="s">
        <v>732</v>
      </c>
      <c r="C609" s="79" t="s">
        <v>2</v>
      </c>
      <c r="F609" s="2">
        <f t="shared" si="52"/>
        <v>0</v>
      </c>
      <c r="G609" s="2">
        <f t="shared" si="53"/>
        <v>0</v>
      </c>
      <c r="H609" s="2">
        <f t="shared" si="54"/>
        <v>0</v>
      </c>
      <c r="AC609" s="2">
        <f t="shared" si="51"/>
        <v>0</v>
      </c>
    </row>
    <row r="610" spans="1:29" x14ac:dyDescent="0.35">
      <c r="A610" s="2">
        <v>2645</v>
      </c>
      <c r="B610" s="79" t="s">
        <v>733</v>
      </c>
      <c r="C610" s="79" t="s">
        <v>2</v>
      </c>
      <c r="F610" s="2">
        <f t="shared" si="52"/>
        <v>0</v>
      </c>
      <c r="G610" s="2">
        <f t="shared" si="53"/>
        <v>0</v>
      </c>
      <c r="H610" s="2">
        <f t="shared" si="54"/>
        <v>0</v>
      </c>
      <c r="AC610" s="2">
        <f t="shared" si="51"/>
        <v>0</v>
      </c>
    </row>
    <row r="611" spans="1:29" x14ac:dyDescent="0.35">
      <c r="A611" s="2">
        <v>2652</v>
      </c>
      <c r="B611" s="79" t="s">
        <v>734</v>
      </c>
      <c r="C611" s="79" t="s">
        <v>61</v>
      </c>
      <c r="F611" s="2">
        <f t="shared" si="52"/>
        <v>0</v>
      </c>
      <c r="G611" s="2">
        <f t="shared" si="53"/>
        <v>0</v>
      </c>
      <c r="H611" s="2">
        <f t="shared" si="54"/>
        <v>0</v>
      </c>
      <c r="J611" s="2">
        <v>0</v>
      </c>
      <c r="AC611" s="2">
        <f t="shared" si="51"/>
        <v>0</v>
      </c>
    </row>
    <row r="612" spans="1:29" x14ac:dyDescent="0.35">
      <c r="A612" s="2">
        <v>2654</v>
      </c>
      <c r="B612" s="79" t="s">
        <v>735</v>
      </c>
      <c r="C612" s="79" t="s">
        <v>2</v>
      </c>
      <c r="F612" s="2">
        <f t="shared" si="52"/>
        <v>0</v>
      </c>
      <c r="G612" s="2">
        <f t="shared" si="53"/>
        <v>0</v>
      </c>
      <c r="H612" s="2">
        <f t="shared" si="54"/>
        <v>0</v>
      </c>
      <c r="AC612" s="2">
        <f t="shared" si="51"/>
        <v>0</v>
      </c>
    </row>
    <row r="613" spans="1:29" x14ac:dyDescent="0.35">
      <c r="A613" s="2">
        <v>2662</v>
      </c>
      <c r="B613" s="79" t="s">
        <v>431</v>
      </c>
      <c r="C613" s="79" t="s">
        <v>2</v>
      </c>
      <c r="F613" s="2">
        <f t="shared" si="52"/>
        <v>0</v>
      </c>
      <c r="G613" s="2">
        <f t="shared" si="53"/>
        <v>0</v>
      </c>
      <c r="H613" s="2">
        <f t="shared" si="54"/>
        <v>0</v>
      </c>
      <c r="AC613" s="2">
        <f t="shared" si="51"/>
        <v>0</v>
      </c>
    </row>
    <row r="614" spans="1:29" x14ac:dyDescent="0.35">
      <c r="A614" s="2">
        <v>2664</v>
      </c>
      <c r="B614" s="79" t="s">
        <v>736</v>
      </c>
      <c r="C614" s="79" t="s">
        <v>2</v>
      </c>
      <c r="F614" s="2">
        <f t="shared" si="52"/>
        <v>0</v>
      </c>
      <c r="G614" s="2">
        <f t="shared" si="53"/>
        <v>0</v>
      </c>
      <c r="H614" s="2">
        <f t="shared" si="54"/>
        <v>0</v>
      </c>
      <c r="AC614" s="2">
        <f t="shared" si="51"/>
        <v>0</v>
      </c>
    </row>
    <row r="615" spans="1:29" x14ac:dyDescent="0.35">
      <c r="A615" s="2">
        <v>2674</v>
      </c>
      <c r="B615" s="79" t="s">
        <v>737</v>
      </c>
      <c r="C615" s="79" t="s">
        <v>545</v>
      </c>
      <c r="F615" s="2">
        <f t="shared" si="52"/>
        <v>0</v>
      </c>
      <c r="G615" s="2">
        <f t="shared" si="53"/>
        <v>0</v>
      </c>
      <c r="H615" s="2">
        <f t="shared" si="54"/>
        <v>0</v>
      </c>
      <c r="AC615" s="2">
        <f t="shared" si="51"/>
        <v>0</v>
      </c>
    </row>
    <row r="616" spans="1:29" x14ac:dyDescent="0.35">
      <c r="A616" s="2">
        <v>2679</v>
      </c>
      <c r="B616" s="79" t="s">
        <v>738</v>
      </c>
      <c r="C616" s="79" t="s">
        <v>545</v>
      </c>
      <c r="F616" s="2">
        <f t="shared" si="52"/>
        <v>0</v>
      </c>
      <c r="G616" s="2">
        <f t="shared" si="53"/>
        <v>9</v>
      </c>
      <c r="H616" s="2">
        <f t="shared" si="54"/>
        <v>0</v>
      </c>
      <c r="O616" s="2">
        <v>9</v>
      </c>
      <c r="AC616" s="2">
        <f t="shared" si="51"/>
        <v>9</v>
      </c>
    </row>
    <row r="617" spans="1:29" x14ac:dyDescent="0.35">
      <c r="A617" s="2">
        <v>2680</v>
      </c>
      <c r="B617" s="79" t="s">
        <v>739</v>
      </c>
      <c r="C617" s="79" t="s">
        <v>545</v>
      </c>
      <c r="F617" s="2">
        <f t="shared" si="52"/>
        <v>0</v>
      </c>
      <c r="G617" s="2">
        <f t="shared" si="53"/>
        <v>7</v>
      </c>
      <c r="H617" s="2">
        <f t="shared" si="54"/>
        <v>0</v>
      </c>
      <c r="O617" s="2">
        <v>7</v>
      </c>
      <c r="AC617" s="2">
        <f t="shared" si="51"/>
        <v>7</v>
      </c>
    </row>
    <row r="618" spans="1:29" x14ac:dyDescent="0.35">
      <c r="A618" s="2">
        <v>2688</v>
      </c>
      <c r="B618" s="79" t="s">
        <v>740</v>
      </c>
      <c r="C618" s="79" t="s">
        <v>2</v>
      </c>
      <c r="F618" s="2">
        <f t="shared" si="52"/>
        <v>4</v>
      </c>
      <c r="G618" s="2">
        <f t="shared" si="53"/>
        <v>0</v>
      </c>
      <c r="H618" s="2">
        <f t="shared" si="54"/>
        <v>0</v>
      </c>
      <c r="K618" s="2">
        <v>4</v>
      </c>
      <c r="AC618" s="2">
        <f t="shared" ref="AC618:AC681" si="55">SUM(I618:W618)</f>
        <v>4</v>
      </c>
    </row>
    <row r="619" spans="1:29" x14ac:dyDescent="0.35">
      <c r="A619" s="2">
        <v>2693</v>
      </c>
      <c r="B619" s="79" t="s">
        <v>741</v>
      </c>
      <c r="C619" s="79" t="s">
        <v>545</v>
      </c>
      <c r="F619" s="2">
        <f t="shared" si="52"/>
        <v>0</v>
      </c>
      <c r="G619" s="2">
        <f t="shared" si="53"/>
        <v>0</v>
      </c>
      <c r="H619" s="2">
        <f t="shared" si="54"/>
        <v>0</v>
      </c>
      <c r="AC619" s="2">
        <f t="shared" si="55"/>
        <v>0</v>
      </c>
    </row>
    <row r="620" spans="1:29" x14ac:dyDescent="0.35">
      <c r="A620" s="2">
        <v>2697</v>
      </c>
      <c r="B620" s="79" t="s">
        <v>742</v>
      </c>
      <c r="C620" s="79" t="s">
        <v>2</v>
      </c>
      <c r="F620" s="2">
        <f t="shared" si="52"/>
        <v>0</v>
      </c>
      <c r="G620" s="2">
        <f t="shared" si="53"/>
        <v>5</v>
      </c>
      <c r="H620" s="2">
        <f t="shared" si="54"/>
        <v>0</v>
      </c>
      <c r="P620" s="2">
        <v>5</v>
      </c>
      <c r="AC620" s="2">
        <f t="shared" si="55"/>
        <v>5</v>
      </c>
    </row>
    <row r="621" spans="1:29" x14ac:dyDescent="0.35">
      <c r="A621" s="2">
        <v>2698</v>
      </c>
      <c r="B621" s="79" t="s">
        <v>743</v>
      </c>
      <c r="C621" s="79" t="s">
        <v>2</v>
      </c>
      <c r="F621" s="2">
        <f t="shared" si="52"/>
        <v>0</v>
      </c>
      <c r="G621" s="2">
        <f t="shared" si="53"/>
        <v>11</v>
      </c>
      <c r="H621" s="2">
        <f t="shared" si="54"/>
        <v>0</v>
      </c>
      <c r="P621" s="2">
        <v>11</v>
      </c>
      <c r="AC621" s="2">
        <f t="shared" si="55"/>
        <v>11</v>
      </c>
    </row>
    <row r="622" spans="1:29" x14ac:dyDescent="0.35">
      <c r="A622" s="2">
        <v>2702</v>
      </c>
      <c r="B622" s="79" t="s">
        <v>744</v>
      </c>
      <c r="C622" s="79" t="s">
        <v>61</v>
      </c>
      <c r="F622" s="2">
        <f t="shared" si="52"/>
        <v>1</v>
      </c>
      <c r="G622" s="2">
        <f t="shared" si="53"/>
        <v>0</v>
      </c>
      <c r="H622" s="2">
        <f t="shared" si="54"/>
        <v>0</v>
      </c>
      <c r="J622" s="2">
        <v>1</v>
      </c>
      <c r="AC622" s="2">
        <f t="shared" si="55"/>
        <v>1</v>
      </c>
    </row>
    <row r="623" spans="1:29" x14ac:dyDescent="0.35">
      <c r="A623" s="2">
        <v>2708</v>
      </c>
      <c r="B623" s="79" t="s">
        <v>745</v>
      </c>
      <c r="C623" s="79" t="s">
        <v>4</v>
      </c>
      <c r="F623" s="2">
        <f t="shared" si="52"/>
        <v>2</v>
      </c>
      <c r="G623" s="2">
        <f t="shared" si="53"/>
        <v>0</v>
      </c>
      <c r="H623" s="2">
        <f t="shared" si="54"/>
        <v>0</v>
      </c>
      <c r="K623" s="2">
        <v>2</v>
      </c>
      <c r="AC623" s="2">
        <f t="shared" si="55"/>
        <v>2</v>
      </c>
    </row>
    <row r="624" spans="1:29" x14ac:dyDescent="0.35">
      <c r="A624" s="2">
        <v>2712</v>
      </c>
      <c r="B624" s="79" t="s">
        <v>746</v>
      </c>
      <c r="C624" s="79" t="s">
        <v>2</v>
      </c>
      <c r="F624" s="2">
        <f t="shared" si="52"/>
        <v>10</v>
      </c>
      <c r="G624" s="2">
        <f t="shared" si="53"/>
        <v>0</v>
      </c>
      <c r="H624" s="2">
        <f t="shared" si="54"/>
        <v>0</v>
      </c>
      <c r="I624" s="2">
        <v>10</v>
      </c>
      <c r="AC624" s="2">
        <f t="shared" si="55"/>
        <v>10</v>
      </c>
    </row>
    <row r="625" spans="1:29" x14ac:dyDescent="0.35">
      <c r="A625" s="2">
        <v>2713</v>
      </c>
      <c r="B625" s="79" t="s">
        <v>747</v>
      </c>
      <c r="C625" s="79" t="s">
        <v>2</v>
      </c>
      <c r="F625" s="2">
        <f t="shared" si="52"/>
        <v>1</v>
      </c>
      <c r="G625" s="2">
        <f t="shared" si="53"/>
        <v>0</v>
      </c>
      <c r="H625" s="2">
        <f t="shared" si="54"/>
        <v>0</v>
      </c>
      <c r="K625" s="2">
        <v>1</v>
      </c>
      <c r="AC625" s="2">
        <f t="shared" si="55"/>
        <v>1</v>
      </c>
    </row>
    <row r="626" spans="1:29" x14ac:dyDescent="0.35">
      <c r="A626" s="2">
        <v>2714</v>
      </c>
      <c r="B626" s="79" t="s">
        <v>748</v>
      </c>
      <c r="C626" s="79" t="s">
        <v>2</v>
      </c>
      <c r="F626" s="2">
        <f t="shared" si="52"/>
        <v>0</v>
      </c>
      <c r="G626" s="2">
        <f t="shared" si="53"/>
        <v>1</v>
      </c>
      <c r="H626" s="2">
        <f t="shared" si="54"/>
        <v>0</v>
      </c>
      <c r="P626" s="2">
        <v>1</v>
      </c>
      <c r="AC626" s="2">
        <f t="shared" si="55"/>
        <v>1</v>
      </c>
    </row>
    <row r="627" spans="1:29" x14ac:dyDescent="0.35">
      <c r="A627" s="2">
        <v>2715</v>
      </c>
      <c r="B627" s="79" t="s">
        <v>749</v>
      </c>
      <c r="C627" s="79" t="s">
        <v>2</v>
      </c>
      <c r="F627" s="2">
        <f t="shared" si="52"/>
        <v>0</v>
      </c>
      <c r="G627" s="2">
        <f t="shared" si="53"/>
        <v>4</v>
      </c>
      <c r="H627" s="2">
        <f t="shared" si="54"/>
        <v>0</v>
      </c>
      <c r="P627" s="2">
        <v>4</v>
      </c>
      <c r="AC627" s="2">
        <f t="shared" si="55"/>
        <v>4</v>
      </c>
    </row>
    <row r="628" spans="1:29" x14ac:dyDescent="0.35">
      <c r="A628" s="2">
        <v>2818</v>
      </c>
      <c r="B628" s="79" t="s">
        <v>750</v>
      </c>
      <c r="C628" s="79" t="s">
        <v>2</v>
      </c>
      <c r="F628" s="2">
        <f t="shared" si="52"/>
        <v>0</v>
      </c>
      <c r="G628" s="2">
        <f t="shared" si="53"/>
        <v>0</v>
      </c>
      <c r="H628" s="2">
        <f t="shared" si="54"/>
        <v>0</v>
      </c>
      <c r="AC628" s="2">
        <f t="shared" si="55"/>
        <v>0</v>
      </c>
    </row>
    <row r="629" spans="1:29" x14ac:dyDescent="0.35">
      <c r="A629" s="2">
        <v>2824</v>
      </c>
      <c r="B629" s="79" t="s">
        <v>751</v>
      </c>
      <c r="C629" s="79" t="s">
        <v>2</v>
      </c>
      <c r="F629" s="2">
        <f t="shared" si="52"/>
        <v>1</v>
      </c>
      <c r="G629" s="2">
        <f t="shared" si="53"/>
        <v>0</v>
      </c>
      <c r="H629" s="2">
        <f t="shared" si="54"/>
        <v>0</v>
      </c>
      <c r="J629" s="2">
        <v>1</v>
      </c>
      <c r="AC629" s="2">
        <f t="shared" si="55"/>
        <v>1</v>
      </c>
    </row>
    <row r="630" spans="1:29" x14ac:dyDescent="0.35">
      <c r="A630" s="2">
        <v>2829</v>
      </c>
      <c r="B630" s="79" t="s">
        <v>752</v>
      </c>
      <c r="C630" s="79" t="s">
        <v>61</v>
      </c>
      <c r="F630" s="2">
        <f t="shared" si="52"/>
        <v>0</v>
      </c>
      <c r="G630" s="2">
        <f t="shared" si="53"/>
        <v>0</v>
      </c>
      <c r="H630" s="2">
        <f t="shared" si="54"/>
        <v>0</v>
      </c>
      <c r="AC630" s="2">
        <f t="shared" si="55"/>
        <v>0</v>
      </c>
    </row>
    <row r="631" spans="1:29" x14ac:dyDescent="0.35">
      <c r="A631" s="2">
        <v>2831</v>
      </c>
      <c r="B631" s="79" t="s">
        <v>753</v>
      </c>
      <c r="C631" s="79" t="s">
        <v>4</v>
      </c>
      <c r="F631" s="2">
        <f t="shared" si="52"/>
        <v>1</v>
      </c>
      <c r="G631" s="2">
        <f t="shared" si="53"/>
        <v>0</v>
      </c>
      <c r="H631" s="2">
        <f t="shared" si="54"/>
        <v>0</v>
      </c>
      <c r="J631" s="2">
        <v>1</v>
      </c>
      <c r="AC631" s="2">
        <f t="shared" si="55"/>
        <v>1</v>
      </c>
    </row>
    <row r="632" spans="1:29" x14ac:dyDescent="0.35">
      <c r="A632" s="2">
        <v>2834</v>
      </c>
      <c r="B632" s="79" t="s">
        <v>754</v>
      </c>
      <c r="C632" s="79" t="s">
        <v>2</v>
      </c>
      <c r="F632" s="2">
        <f t="shared" si="52"/>
        <v>2</v>
      </c>
      <c r="G632" s="2">
        <f t="shared" si="53"/>
        <v>0</v>
      </c>
      <c r="H632" s="2">
        <f t="shared" si="54"/>
        <v>0</v>
      </c>
      <c r="J632" s="2">
        <v>2</v>
      </c>
      <c r="AC632" s="2">
        <f t="shared" si="55"/>
        <v>2</v>
      </c>
    </row>
    <row r="633" spans="1:29" x14ac:dyDescent="0.35">
      <c r="A633" s="2">
        <v>2837</v>
      </c>
      <c r="B633" s="79" t="s">
        <v>755</v>
      </c>
      <c r="C633" s="79" t="s">
        <v>2</v>
      </c>
      <c r="F633" s="2">
        <f t="shared" si="52"/>
        <v>0</v>
      </c>
      <c r="G633" s="2">
        <f t="shared" si="53"/>
        <v>0</v>
      </c>
      <c r="H633" s="2">
        <f t="shared" si="54"/>
        <v>0</v>
      </c>
      <c r="AC633" s="2">
        <f t="shared" si="55"/>
        <v>0</v>
      </c>
    </row>
    <row r="634" spans="1:29" x14ac:dyDescent="0.35">
      <c r="A634" s="2">
        <v>2840</v>
      </c>
      <c r="B634" s="79" t="s">
        <v>756</v>
      </c>
      <c r="C634" s="79" t="s">
        <v>2</v>
      </c>
      <c r="F634" s="2">
        <f t="shared" si="52"/>
        <v>4</v>
      </c>
      <c r="G634" s="2">
        <f t="shared" si="53"/>
        <v>0</v>
      </c>
      <c r="H634" s="2">
        <f t="shared" si="54"/>
        <v>0</v>
      </c>
      <c r="I634" s="2">
        <v>4</v>
      </c>
      <c r="AC634" s="2">
        <f t="shared" si="55"/>
        <v>4</v>
      </c>
    </row>
    <row r="635" spans="1:29" x14ac:dyDescent="0.35">
      <c r="A635" s="2">
        <v>2843</v>
      </c>
      <c r="B635" s="79" t="s">
        <v>757</v>
      </c>
      <c r="C635" s="79" t="s">
        <v>2</v>
      </c>
      <c r="F635" s="2">
        <f t="shared" si="52"/>
        <v>1</v>
      </c>
      <c r="G635" s="2">
        <f t="shared" si="53"/>
        <v>0</v>
      </c>
      <c r="H635" s="2">
        <f t="shared" si="54"/>
        <v>0</v>
      </c>
      <c r="I635" s="2">
        <v>1</v>
      </c>
      <c r="AC635" s="2">
        <f t="shared" si="55"/>
        <v>1</v>
      </c>
    </row>
    <row r="636" spans="1:29" x14ac:dyDescent="0.35">
      <c r="A636" s="2">
        <v>2844</v>
      </c>
      <c r="B636" s="79" t="s">
        <v>758</v>
      </c>
      <c r="C636" s="79" t="s">
        <v>4</v>
      </c>
      <c r="F636" s="2">
        <f t="shared" si="52"/>
        <v>2</v>
      </c>
      <c r="G636" s="2">
        <f t="shared" si="53"/>
        <v>0</v>
      </c>
      <c r="H636" s="2">
        <f t="shared" si="54"/>
        <v>0</v>
      </c>
      <c r="I636" s="2">
        <v>2</v>
      </c>
      <c r="AC636" s="2">
        <f t="shared" si="55"/>
        <v>2</v>
      </c>
    </row>
    <row r="637" spans="1:29" x14ac:dyDescent="0.35">
      <c r="A637" s="2">
        <v>2845</v>
      </c>
      <c r="B637" s="79" t="s">
        <v>759</v>
      </c>
      <c r="C637" s="79" t="s">
        <v>2</v>
      </c>
      <c r="F637" s="2">
        <f t="shared" si="52"/>
        <v>4</v>
      </c>
      <c r="G637" s="2">
        <f t="shared" si="53"/>
        <v>0</v>
      </c>
      <c r="H637" s="2">
        <f t="shared" si="54"/>
        <v>0</v>
      </c>
      <c r="J637" s="2">
        <v>4</v>
      </c>
      <c r="AC637" s="2">
        <f t="shared" si="55"/>
        <v>4</v>
      </c>
    </row>
    <row r="638" spans="1:29" x14ac:dyDescent="0.35">
      <c r="A638" s="2">
        <v>2846</v>
      </c>
      <c r="B638" s="79" t="s">
        <v>760</v>
      </c>
      <c r="C638" s="79" t="s">
        <v>2</v>
      </c>
      <c r="F638" s="2">
        <f t="shared" si="52"/>
        <v>1</v>
      </c>
      <c r="G638" s="2">
        <f t="shared" si="53"/>
        <v>0</v>
      </c>
      <c r="H638" s="2">
        <f t="shared" si="54"/>
        <v>0</v>
      </c>
      <c r="J638" s="2">
        <v>1</v>
      </c>
      <c r="AC638" s="2">
        <f t="shared" si="55"/>
        <v>1</v>
      </c>
    </row>
    <row r="639" spans="1:29" x14ac:dyDescent="0.35">
      <c r="A639" s="2">
        <v>2851</v>
      </c>
      <c r="B639" s="79" t="s">
        <v>761</v>
      </c>
      <c r="C639" s="79" t="s">
        <v>2</v>
      </c>
      <c r="F639" s="2">
        <f t="shared" ref="F639:F702" si="56">SUM(I639:M639)</f>
        <v>0</v>
      </c>
      <c r="G639" s="2">
        <f t="shared" ref="G639:G702" si="57">SUM(N639:R639)</f>
        <v>0</v>
      </c>
      <c r="H639" s="2">
        <f t="shared" ref="H639:H702" si="58">SUM(S639:W639)</f>
        <v>0</v>
      </c>
      <c r="AC639" s="2">
        <f t="shared" si="55"/>
        <v>0</v>
      </c>
    </row>
    <row r="640" spans="1:29" x14ac:dyDescent="0.35">
      <c r="A640" s="2">
        <v>2852</v>
      </c>
      <c r="B640" s="79" t="s">
        <v>762</v>
      </c>
      <c r="C640" s="79" t="s">
        <v>2</v>
      </c>
      <c r="F640" s="2">
        <f t="shared" si="56"/>
        <v>0</v>
      </c>
      <c r="G640" s="2">
        <f t="shared" si="57"/>
        <v>0</v>
      </c>
      <c r="H640" s="2">
        <f t="shared" si="58"/>
        <v>0</v>
      </c>
      <c r="AC640" s="2">
        <f t="shared" si="55"/>
        <v>0</v>
      </c>
    </row>
    <row r="641" spans="1:29" x14ac:dyDescent="0.35">
      <c r="A641" s="2">
        <v>2853</v>
      </c>
      <c r="B641" s="79" t="s">
        <v>763</v>
      </c>
      <c r="C641" s="79" t="s">
        <v>2</v>
      </c>
      <c r="F641" s="2">
        <f t="shared" si="56"/>
        <v>1</v>
      </c>
      <c r="G641" s="2">
        <f t="shared" si="57"/>
        <v>0</v>
      </c>
      <c r="H641" s="2">
        <f t="shared" si="58"/>
        <v>0</v>
      </c>
      <c r="K641" s="2">
        <v>1</v>
      </c>
      <c r="AC641" s="2">
        <f t="shared" si="55"/>
        <v>1</v>
      </c>
    </row>
    <row r="642" spans="1:29" x14ac:dyDescent="0.35">
      <c r="A642" s="2">
        <v>2854</v>
      </c>
      <c r="B642" s="79" t="s">
        <v>764</v>
      </c>
      <c r="C642" s="79" t="s">
        <v>2</v>
      </c>
      <c r="F642" s="2">
        <f t="shared" si="56"/>
        <v>0</v>
      </c>
      <c r="G642" s="2">
        <f t="shared" si="57"/>
        <v>0</v>
      </c>
      <c r="H642" s="2">
        <f t="shared" si="58"/>
        <v>0</v>
      </c>
      <c r="AC642" s="2">
        <f t="shared" si="55"/>
        <v>0</v>
      </c>
    </row>
    <row r="643" spans="1:29" x14ac:dyDescent="0.35">
      <c r="A643" s="2">
        <v>2858</v>
      </c>
      <c r="B643" s="79" t="s">
        <v>765</v>
      </c>
      <c r="C643" s="79" t="s">
        <v>2</v>
      </c>
      <c r="F643" s="2">
        <f t="shared" si="56"/>
        <v>0</v>
      </c>
      <c r="G643" s="2">
        <f t="shared" si="57"/>
        <v>0</v>
      </c>
      <c r="H643" s="2">
        <f t="shared" si="58"/>
        <v>0</v>
      </c>
      <c r="AC643" s="2">
        <f t="shared" si="55"/>
        <v>0</v>
      </c>
    </row>
    <row r="644" spans="1:29" x14ac:dyDescent="0.35">
      <c r="A644" s="2">
        <v>2860</v>
      </c>
      <c r="B644" s="79" t="s">
        <v>766</v>
      </c>
      <c r="C644" s="79" t="s">
        <v>2</v>
      </c>
      <c r="F644" s="2">
        <f t="shared" si="56"/>
        <v>1</v>
      </c>
      <c r="G644" s="2">
        <f t="shared" si="57"/>
        <v>0</v>
      </c>
      <c r="H644" s="2">
        <f t="shared" si="58"/>
        <v>0</v>
      </c>
      <c r="J644" s="2">
        <v>1</v>
      </c>
      <c r="AC644" s="2">
        <f t="shared" si="55"/>
        <v>1</v>
      </c>
    </row>
    <row r="645" spans="1:29" x14ac:dyDescent="0.35">
      <c r="A645" s="2">
        <v>2863</v>
      </c>
      <c r="B645" s="79" t="s">
        <v>767</v>
      </c>
      <c r="C645" s="79" t="s">
        <v>4</v>
      </c>
      <c r="F645" s="2">
        <f t="shared" si="56"/>
        <v>0</v>
      </c>
      <c r="G645" s="2">
        <f t="shared" si="57"/>
        <v>0</v>
      </c>
      <c r="H645" s="2">
        <f t="shared" si="58"/>
        <v>0</v>
      </c>
      <c r="AC645" s="2">
        <f t="shared" si="55"/>
        <v>0</v>
      </c>
    </row>
    <row r="646" spans="1:29" x14ac:dyDescent="0.35">
      <c r="A646" s="2">
        <v>2864</v>
      </c>
      <c r="B646" s="79" t="s">
        <v>768</v>
      </c>
      <c r="C646" s="79" t="s">
        <v>4</v>
      </c>
      <c r="F646" s="2">
        <f t="shared" si="56"/>
        <v>1</v>
      </c>
      <c r="G646" s="2">
        <f t="shared" si="57"/>
        <v>0</v>
      </c>
      <c r="H646" s="2">
        <f t="shared" si="58"/>
        <v>0</v>
      </c>
      <c r="J646" s="2">
        <v>1</v>
      </c>
      <c r="AC646" s="2">
        <f t="shared" si="55"/>
        <v>1</v>
      </c>
    </row>
    <row r="647" spans="1:29" x14ac:dyDescent="0.35">
      <c r="A647" s="2">
        <v>2865</v>
      </c>
      <c r="B647" s="79" t="s">
        <v>769</v>
      </c>
      <c r="C647" s="79" t="s">
        <v>61</v>
      </c>
      <c r="F647" s="2">
        <f t="shared" si="56"/>
        <v>0</v>
      </c>
      <c r="G647" s="2">
        <f t="shared" si="57"/>
        <v>0</v>
      </c>
      <c r="H647" s="2">
        <f t="shared" si="58"/>
        <v>0</v>
      </c>
      <c r="AC647" s="2">
        <f t="shared" si="55"/>
        <v>0</v>
      </c>
    </row>
    <row r="648" spans="1:29" x14ac:dyDescent="0.35">
      <c r="A648" s="2">
        <v>2867</v>
      </c>
      <c r="B648" s="79" t="s">
        <v>770</v>
      </c>
      <c r="C648" s="79" t="s">
        <v>61</v>
      </c>
      <c r="F648" s="2">
        <f t="shared" si="56"/>
        <v>0</v>
      </c>
      <c r="G648" s="2">
        <f t="shared" si="57"/>
        <v>0</v>
      </c>
      <c r="H648" s="2">
        <f t="shared" si="58"/>
        <v>0</v>
      </c>
      <c r="AC648" s="2">
        <f t="shared" si="55"/>
        <v>0</v>
      </c>
    </row>
    <row r="649" spans="1:29" x14ac:dyDescent="0.35">
      <c r="A649" s="2">
        <v>2869</v>
      </c>
      <c r="B649" s="79" t="s">
        <v>771</v>
      </c>
      <c r="C649" s="79" t="s">
        <v>2</v>
      </c>
      <c r="F649" s="2">
        <f t="shared" si="56"/>
        <v>0</v>
      </c>
      <c r="G649" s="2">
        <f t="shared" si="57"/>
        <v>0</v>
      </c>
      <c r="H649" s="2">
        <f t="shared" si="58"/>
        <v>0</v>
      </c>
      <c r="AC649" s="2">
        <f t="shared" si="55"/>
        <v>0</v>
      </c>
    </row>
    <row r="650" spans="1:29" x14ac:dyDescent="0.35">
      <c r="A650" s="2">
        <v>2878</v>
      </c>
      <c r="B650" s="79" t="s">
        <v>772</v>
      </c>
      <c r="C650" s="79" t="s">
        <v>4</v>
      </c>
      <c r="F650" s="2">
        <f t="shared" si="56"/>
        <v>0</v>
      </c>
      <c r="G650" s="2">
        <f t="shared" si="57"/>
        <v>0</v>
      </c>
      <c r="H650" s="2">
        <f t="shared" si="58"/>
        <v>0</v>
      </c>
      <c r="AC650" s="2">
        <f t="shared" si="55"/>
        <v>0</v>
      </c>
    </row>
    <row r="651" spans="1:29" x14ac:dyDescent="0.35">
      <c r="A651" s="2">
        <v>2900</v>
      </c>
      <c r="B651" s="79" t="s">
        <v>773</v>
      </c>
      <c r="C651" s="79" t="s">
        <v>4</v>
      </c>
      <c r="F651" s="2">
        <f t="shared" si="56"/>
        <v>0</v>
      </c>
      <c r="G651" s="2">
        <f t="shared" si="57"/>
        <v>0</v>
      </c>
      <c r="H651" s="2">
        <f t="shared" si="58"/>
        <v>0</v>
      </c>
      <c r="AC651" s="2">
        <f t="shared" si="55"/>
        <v>0</v>
      </c>
    </row>
    <row r="652" spans="1:29" x14ac:dyDescent="0.35">
      <c r="A652" s="2">
        <v>2906</v>
      </c>
      <c r="B652" s="79" t="s">
        <v>774</v>
      </c>
      <c r="C652" s="79" t="s">
        <v>2</v>
      </c>
      <c r="F652" s="2">
        <f t="shared" si="56"/>
        <v>18</v>
      </c>
      <c r="G652" s="2">
        <f t="shared" si="57"/>
        <v>0</v>
      </c>
      <c r="H652" s="2">
        <f t="shared" si="58"/>
        <v>0</v>
      </c>
      <c r="L652" s="2">
        <v>18</v>
      </c>
      <c r="AC652" s="2">
        <f t="shared" si="55"/>
        <v>18</v>
      </c>
    </row>
    <row r="653" spans="1:29" x14ac:dyDescent="0.35">
      <c r="A653" s="2">
        <v>3000</v>
      </c>
      <c r="B653" s="79" t="s">
        <v>775</v>
      </c>
      <c r="C653" s="79" t="s">
        <v>4</v>
      </c>
      <c r="F653" s="2">
        <f t="shared" si="56"/>
        <v>0</v>
      </c>
      <c r="G653" s="2">
        <f t="shared" si="57"/>
        <v>0</v>
      </c>
      <c r="H653" s="2">
        <f t="shared" si="58"/>
        <v>0</v>
      </c>
      <c r="AC653" s="2">
        <f t="shared" si="55"/>
        <v>0</v>
      </c>
    </row>
    <row r="654" spans="1:29" x14ac:dyDescent="0.35">
      <c r="A654" s="2">
        <v>3001</v>
      </c>
      <c r="B654" s="79" t="s">
        <v>776</v>
      </c>
      <c r="C654" s="79" t="s">
        <v>2</v>
      </c>
      <c r="F654" s="2">
        <f t="shared" si="56"/>
        <v>0</v>
      </c>
      <c r="G654" s="2">
        <f t="shared" si="57"/>
        <v>0</v>
      </c>
      <c r="H654" s="2">
        <f t="shared" si="58"/>
        <v>0</v>
      </c>
      <c r="AC654" s="2">
        <f t="shared" si="55"/>
        <v>0</v>
      </c>
    </row>
    <row r="655" spans="1:29" x14ac:dyDescent="0.35">
      <c r="A655" s="2">
        <v>3003</v>
      </c>
      <c r="B655" s="79" t="s">
        <v>777</v>
      </c>
      <c r="C655" s="79" t="s">
        <v>2</v>
      </c>
      <c r="F655" s="2">
        <f t="shared" si="56"/>
        <v>1</v>
      </c>
      <c r="G655" s="2">
        <f t="shared" si="57"/>
        <v>0</v>
      </c>
      <c r="H655" s="2">
        <f t="shared" si="58"/>
        <v>0</v>
      </c>
      <c r="J655" s="2">
        <v>1</v>
      </c>
      <c r="AC655" s="2">
        <f t="shared" si="55"/>
        <v>1</v>
      </c>
    </row>
    <row r="656" spans="1:29" x14ac:dyDescent="0.35">
      <c r="A656" s="2">
        <v>3004</v>
      </c>
      <c r="B656" s="79" t="s">
        <v>778</v>
      </c>
      <c r="C656" s="79" t="s">
        <v>4</v>
      </c>
      <c r="F656" s="2">
        <f t="shared" si="56"/>
        <v>0</v>
      </c>
      <c r="G656" s="2">
        <f t="shared" si="57"/>
        <v>0</v>
      </c>
      <c r="H656" s="2">
        <f t="shared" si="58"/>
        <v>0</v>
      </c>
      <c r="J656" s="2">
        <v>0</v>
      </c>
      <c r="AC656" s="2">
        <f t="shared" si="55"/>
        <v>0</v>
      </c>
    </row>
    <row r="657" spans="1:29" x14ac:dyDescent="0.35">
      <c r="A657" s="2">
        <v>3005</v>
      </c>
      <c r="B657" s="79" t="s">
        <v>779</v>
      </c>
      <c r="C657" s="79" t="s">
        <v>61</v>
      </c>
      <c r="F657" s="2">
        <f t="shared" si="56"/>
        <v>1</v>
      </c>
      <c r="G657" s="2">
        <f t="shared" si="57"/>
        <v>0</v>
      </c>
      <c r="H657" s="2">
        <f t="shared" si="58"/>
        <v>0</v>
      </c>
      <c r="J657" s="2">
        <v>1</v>
      </c>
      <c r="AC657" s="2">
        <f t="shared" si="55"/>
        <v>1</v>
      </c>
    </row>
    <row r="658" spans="1:29" x14ac:dyDescent="0.35">
      <c r="A658" s="2">
        <v>3007</v>
      </c>
      <c r="B658" s="79" t="s">
        <v>780</v>
      </c>
      <c r="C658" s="79" t="s">
        <v>2</v>
      </c>
      <c r="F658" s="2">
        <f t="shared" si="56"/>
        <v>0</v>
      </c>
      <c r="G658" s="2">
        <f t="shared" si="57"/>
        <v>0</v>
      </c>
      <c r="H658" s="2">
        <f t="shared" si="58"/>
        <v>0</v>
      </c>
      <c r="AC658" s="2">
        <f t="shared" si="55"/>
        <v>0</v>
      </c>
    </row>
    <row r="659" spans="1:29" x14ac:dyDescent="0.35">
      <c r="A659" s="2">
        <v>3010</v>
      </c>
      <c r="B659" s="79" t="s">
        <v>781</v>
      </c>
      <c r="C659" s="79" t="s">
        <v>4</v>
      </c>
      <c r="F659" s="2">
        <f t="shared" si="56"/>
        <v>0</v>
      </c>
      <c r="G659" s="2">
        <f t="shared" si="57"/>
        <v>0</v>
      </c>
      <c r="H659" s="2">
        <f t="shared" si="58"/>
        <v>0</v>
      </c>
      <c r="J659" s="2">
        <v>0</v>
      </c>
      <c r="AC659" s="2">
        <f t="shared" si="55"/>
        <v>0</v>
      </c>
    </row>
    <row r="660" spans="1:29" x14ac:dyDescent="0.35">
      <c r="A660" s="2">
        <v>3011</v>
      </c>
      <c r="B660" s="79" t="s">
        <v>782</v>
      </c>
      <c r="C660" s="79" t="s">
        <v>4</v>
      </c>
      <c r="F660" s="2">
        <f t="shared" si="56"/>
        <v>0</v>
      </c>
      <c r="G660" s="2">
        <f t="shared" si="57"/>
        <v>0</v>
      </c>
      <c r="H660" s="2">
        <f t="shared" si="58"/>
        <v>0</v>
      </c>
      <c r="AC660" s="2">
        <f t="shared" si="55"/>
        <v>0</v>
      </c>
    </row>
    <row r="661" spans="1:29" x14ac:dyDescent="0.35">
      <c r="A661" s="2">
        <v>3012</v>
      </c>
      <c r="B661" s="79" t="s">
        <v>783</v>
      </c>
      <c r="C661" s="79" t="s">
        <v>2</v>
      </c>
      <c r="F661" s="2">
        <f t="shared" si="56"/>
        <v>1</v>
      </c>
      <c r="G661" s="2">
        <f t="shared" si="57"/>
        <v>0</v>
      </c>
      <c r="H661" s="2">
        <f t="shared" si="58"/>
        <v>0</v>
      </c>
      <c r="J661" s="2">
        <v>1</v>
      </c>
      <c r="AC661" s="2">
        <f t="shared" si="55"/>
        <v>1</v>
      </c>
    </row>
    <row r="662" spans="1:29" x14ac:dyDescent="0.35">
      <c r="A662" s="2">
        <v>3014</v>
      </c>
      <c r="B662" s="79" t="s">
        <v>784</v>
      </c>
      <c r="C662" s="79" t="s">
        <v>2</v>
      </c>
      <c r="F662" s="2">
        <f t="shared" si="56"/>
        <v>2</v>
      </c>
      <c r="G662" s="2">
        <f t="shared" si="57"/>
        <v>0</v>
      </c>
      <c r="H662" s="2">
        <f t="shared" si="58"/>
        <v>0</v>
      </c>
      <c r="J662" s="2">
        <v>2</v>
      </c>
      <c r="AC662" s="2">
        <f t="shared" si="55"/>
        <v>2</v>
      </c>
    </row>
    <row r="663" spans="1:29" x14ac:dyDescent="0.35">
      <c r="A663" s="2">
        <v>3016</v>
      </c>
      <c r="B663" s="79" t="s">
        <v>471</v>
      </c>
      <c r="C663" s="79" t="s">
        <v>4</v>
      </c>
      <c r="F663" s="2">
        <f t="shared" si="56"/>
        <v>1</v>
      </c>
      <c r="G663" s="2">
        <f t="shared" si="57"/>
        <v>0</v>
      </c>
      <c r="H663" s="2">
        <f t="shared" si="58"/>
        <v>0</v>
      </c>
      <c r="J663" s="2">
        <v>1</v>
      </c>
      <c r="AC663" s="2">
        <f t="shared" si="55"/>
        <v>1</v>
      </c>
    </row>
    <row r="664" spans="1:29" x14ac:dyDescent="0.35">
      <c r="A664" s="2">
        <v>3017</v>
      </c>
      <c r="B664" s="79" t="s">
        <v>785</v>
      </c>
      <c r="C664" s="79" t="s">
        <v>2</v>
      </c>
      <c r="F664" s="2">
        <f t="shared" si="56"/>
        <v>0</v>
      </c>
      <c r="G664" s="2">
        <f t="shared" si="57"/>
        <v>0</v>
      </c>
      <c r="H664" s="2">
        <f t="shared" si="58"/>
        <v>0</v>
      </c>
      <c r="AC664" s="2">
        <f t="shared" si="55"/>
        <v>0</v>
      </c>
    </row>
    <row r="665" spans="1:29" x14ac:dyDescent="0.35">
      <c r="A665" s="2">
        <v>3019</v>
      </c>
      <c r="B665" s="79" t="s">
        <v>786</v>
      </c>
      <c r="C665" s="79" t="s">
        <v>4</v>
      </c>
      <c r="F665" s="2">
        <f t="shared" si="56"/>
        <v>1</v>
      </c>
      <c r="G665" s="2">
        <f t="shared" si="57"/>
        <v>0</v>
      </c>
      <c r="H665" s="2">
        <f t="shared" si="58"/>
        <v>0</v>
      </c>
      <c r="I665" s="2">
        <v>1</v>
      </c>
      <c r="AC665" s="2">
        <f t="shared" si="55"/>
        <v>1</v>
      </c>
    </row>
    <row r="666" spans="1:29" x14ac:dyDescent="0.35">
      <c r="A666" s="2">
        <v>3020</v>
      </c>
      <c r="B666" s="79" t="s">
        <v>787</v>
      </c>
      <c r="C666" s="79" t="s">
        <v>61</v>
      </c>
      <c r="F666" s="2">
        <f t="shared" si="56"/>
        <v>1</v>
      </c>
      <c r="G666" s="2">
        <f t="shared" si="57"/>
        <v>0</v>
      </c>
      <c r="H666" s="2">
        <f t="shared" si="58"/>
        <v>0</v>
      </c>
      <c r="K666" s="2">
        <v>1</v>
      </c>
      <c r="AC666" s="2">
        <f t="shared" si="55"/>
        <v>1</v>
      </c>
    </row>
    <row r="667" spans="1:29" x14ac:dyDescent="0.35">
      <c r="A667" s="2">
        <v>3021</v>
      </c>
      <c r="B667" s="79" t="s">
        <v>788</v>
      </c>
      <c r="C667" s="79" t="s">
        <v>2</v>
      </c>
      <c r="F667" s="2">
        <f t="shared" si="56"/>
        <v>0</v>
      </c>
      <c r="G667" s="2">
        <f t="shared" si="57"/>
        <v>0</v>
      </c>
      <c r="H667" s="2">
        <f t="shared" si="58"/>
        <v>0</v>
      </c>
      <c r="AC667" s="2">
        <f t="shared" si="55"/>
        <v>0</v>
      </c>
    </row>
    <row r="668" spans="1:29" x14ac:dyDescent="0.35">
      <c r="A668" s="2">
        <v>3023</v>
      </c>
      <c r="B668" s="79" t="s">
        <v>789</v>
      </c>
      <c r="C668" s="79" t="s">
        <v>2</v>
      </c>
      <c r="F668" s="2">
        <f t="shared" si="56"/>
        <v>17</v>
      </c>
      <c r="G668" s="2">
        <f t="shared" si="57"/>
        <v>0</v>
      </c>
      <c r="H668" s="2">
        <f t="shared" si="58"/>
        <v>0</v>
      </c>
      <c r="J668" s="2">
        <v>17</v>
      </c>
      <c r="AC668" s="2">
        <f t="shared" si="55"/>
        <v>17</v>
      </c>
    </row>
    <row r="669" spans="1:29" x14ac:dyDescent="0.35">
      <c r="A669" s="2">
        <v>3025</v>
      </c>
      <c r="B669" s="79" t="s">
        <v>790</v>
      </c>
      <c r="C669" s="79" t="s">
        <v>2</v>
      </c>
      <c r="F669" s="2">
        <f t="shared" si="56"/>
        <v>0</v>
      </c>
      <c r="G669" s="2">
        <f t="shared" si="57"/>
        <v>0</v>
      </c>
      <c r="H669" s="2">
        <f t="shared" si="58"/>
        <v>0</v>
      </c>
      <c r="AC669" s="2">
        <f t="shared" si="55"/>
        <v>0</v>
      </c>
    </row>
    <row r="670" spans="1:29" x14ac:dyDescent="0.35">
      <c r="A670" s="2">
        <v>3026</v>
      </c>
      <c r="B670" s="79" t="s">
        <v>791</v>
      </c>
      <c r="C670" s="79" t="s">
        <v>61</v>
      </c>
      <c r="F670" s="2">
        <f t="shared" si="56"/>
        <v>0</v>
      </c>
      <c r="G670" s="2">
        <f t="shared" si="57"/>
        <v>0</v>
      </c>
      <c r="H670" s="2">
        <f t="shared" si="58"/>
        <v>0</v>
      </c>
      <c r="AC670" s="2">
        <f t="shared" si="55"/>
        <v>0</v>
      </c>
    </row>
    <row r="671" spans="1:29" x14ac:dyDescent="0.35">
      <c r="A671" s="2">
        <v>3027</v>
      </c>
      <c r="B671" s="79" t="s">
        <v>792</v>
      </c>
      <c r="C671" s="79" t="s">
        <v>2</v>
      </c>
      <c r="F671" s="2">
        <f t="shared" si="56"/>
        <v>0</v>
      </c>
      <c r="G671" s="2">
        <f t="shared" si="57"/>
        <v>0</v>
      </c>
      <c r="H671" s="2">
        <f t="shared" si="58"/>
        <v>0</v>
      </c>
      <c r="AC671" s="2">
        <f t="shared" si="55"/>
        <v>0</v>
      </c>
    </row>
    <row r="672" spans="1:29" x14ac:dyDescent="0.35">
      <c r="A672" s="2">
        <v>3031</v>
      </c>
      <c r="B672" s="79" t="s">
        <v>793</v>
      </c>
      <c r="C672" s="79" t="s">
        <v>61</v>
      </c>
      <c r="F672" s="2">
        <f t="shared" si="56"/>
        <v>2</v>
      </c>
      <c r="G672" s="2">
        <f t="shared" si="57"/>
        <v>0</v>
      </c>
      <c r="H672" s="2">
        <f t="shared" si="58"/>
        <v>0</v>
      </c>
      <c r="J672" s="2">
        <v>2</v>
      </c>
      <c r="AC672" s="2">
        <f t="shared" si="55"/>
        <v>2</v>
      </c>
    </row>
    <row r="673" spans="1:29" x14ac:dyDescent="0.35">
      <c r="A673" s="2">
        <v>3032</v>
      </c>
      <c r="B673" s="79" t="s">
        <v>794</v>
      </c>
      <c r="C673" s="79" t="s">
        <v>2</v>
      </c>
      <c r="F673" s="2">
        <f t="shared" si="56"/>
        <v>2</v>
      </c>
      <c r="G673" s="2">
        <f t="shared" si="57"/>
        <v>0</v>
      </c>
      <c r="H673" s="2">
        <f t="shared" si="58"/>
        <v>0</v>
      </c>
      <c r="J673" s="2">
        <v>2</v>
      </c>
      <c r="AC673" s="2">
        <f t="shared" si="55"/>
        <v>2</v>
      </c>
    </row>
    <row r="674" spans="1:29" x14ac:dyDescent="0.35">
      <c r="A674" s="2">
        <v>3033</v>
      </c>
      <c r="B674" s="79" t="s">
        <v>795</v>
      </c>
      <c r="C674" s="79" t="s">
        <v>4</v>
      </c>
      <c r="F674" s="2">
        <f t="shared" si="56"/>
        <v>0</v>
      </c>
      <c r="G674" s="2">
        <f t="shared" si="57"/>
        <v>0</v>
      </c>
      <c r="H674" s="2">
        <f t="shared" si="58"/>
        <v>0</v>
      </c>
      <c r="J674" s="2">
        <v>0</v>
      </c>
      <c r="AC674" s="2">
        <f t="shared" si="55"/>
        <v>0</v>
      </c>
    </row>
    <row r="675" spans="1:29" x14ac:dyDescent="0.35">
      <c r="A675" s="2">
        <v>3035</v>
      </c>
      <c r="B675" s="79" t="s">
        <v>796</v>
      </c>
      <c r="C675" s="79" t="s">
        <v>2</v>
      </c>
      <c r="F675" s="2">
        <f t="shared" si="56"/>
        <v>0</v>
      </c>
      <c r="G675" s="2">
        <f t="shared" si="57"/>
        <v>0</v>
      </c>
      <c r="H675" s="2">
        <f t="shared" si="58"/>
        <v>0</v>
      </c>
      <c r="AC675" s="2">
        <f t="shared" si="55"/>
        <v>0</v>
      </c>
    </row>
    <row r="676" spans="1:29" x14ac:dyDescent="0.35">
      <c r="A676" s="2">
        <v>3036</v>
      </c>
      <c r="B676" s="79" t="s">
        <v>797</v>
      </c>
      <c r="C676" s="79" t="s">
        <v>2</v>
      </c>
      <c r="F676" s="2">
        <f t="shared" si="56"/>
        <v>0</v>
      </c>
      <c r="G676" s="2">
        <f t="shared" si="57"/>
        <v>0</v>
      </c>
      <c r="H676" s="2">
        <f t="shared" si="58"/>
        <v>0</v>
      </c>
      <c r="AC676" s="2">
        <f t="shared" si="55"/>
        <v>0</v>
      </c>
    </row>
    <row r="677" spans="1:29" x14ac:dyDescent="0.35">
      <c r="A677" s="2">
        <v>3037</v>
      </c>
      <c r="B677" s="79" t="s">
        <v>798</v>
      </c>
      <c r="C677" s="79" t="s">
        <v>2</v>
      </c>
      <c r="F677" s="2">
        <f t="shared" si="56"/>
        <v>5</v>
      </c>
      <c r="G677" s="2">
        <f t="shared" si="57"/>
        <v>0</v>
      </c>
      <c r="H677" s="2">
        <f t="shared" si="58"/>
        <v>0</v>
      </c>
      <c r="I677" s="2">
        <v>5</v>
      </c>
      <c r="AC677" s="2">
        <f t="shared" si="55"/>
        <v>5</v>
      </c>
    </row>
    <row r="678" spans="1:29" x14ac:dyDescent="0.35">
      <c r="A678" s="2">
        <v>3038</v>
      </c>
      <c r="B678" s="79" t="s">
        <v>799</v>
      </c>
      <c r="C678" s="79" t="s">
        <v>61</v>
      </c>
      <c r="F678" s="2">
        <f t="shared" si="56"/>
        <v>1</v>
      </c>
      <c r="G678" s="2">
        <f t="shared" si="57"/>
        <v>0</v>
      </c>
      <c r="H678" s="2">
        <f t="shared" si="58"/>
        <v>0</v>
      </c>
      <c r="I678" s="2">
        <v>1</v>
      </c>
      <c r="AC678" s="2">
        <f t="shared" si="55"/>
        <v>1</v>
      </c>
    </row>
    <row r="679" spans="1:29" x14ac:dyDescent="0.35">
      <c r="A679" s="2">
        <v>3039</v>
      </c>
      <c r="B679" s="79" t="s">
        <v>800</v>
      </c>
      <c r="C679" s="79" t="s">
        <v>61</v>
      </c>
      <c r="F679" s="2">
        <f t="shared" si="56"/>
        <v>0</v>
      </c>
      <c r="G679" s="2">
        <f t="shared" si="57"/>
        <v>0</v>
      </c>
      <c r="H679" s="2">
        <f t="shared" si="58"/>
        <v>0</v>
      </c>
      <c r="AC679" s="2">
        <f t="shared" si="55"/>
        <v>0</v>
      </c>
    </row>
    <row r="680" spans="1:29" x14ac:dyDescent="0.35">
      <c r="A680" s="2">
        <v>3040</v>
      </c>
      <c r="B680" s="79" t="s">
        <v>801</v>
      </c>
      <c r="C680" s="79" t="s">
        <v>2</v>
      </c>
      <c r="F680" s="2">
        <f t="shared" si="56"/>
        <v>2</v>
      </c>
      <c r="G680" s="2">
        <f t="shared" si="57"/>
        <v>0</v>
      </c>
      <c r="H680" s="2">
        <f t="shared" si="58"/>
        <v>0</v>
      </c>
      <c r="I680" s="2">
        <v>2</v>
      </c>
      <c r="AC680" s="2">
        <f t="shared" si="55"/>
        <v>2</v>
      </c>
    </row>
    <row r="681" spans="1:29" x14ac:dyDescent="0.35">
      <c r="A681" s="2">
        <v>3041</v>
      </c>
      <c r="B681" s="79" t="s">
        <v>802</v>
      </c>
      <c r="C681" s="79" t="s">
        <v>2</v>
      </c>
      <c r="F681" s="2">
        <f t="shared" si="56"/>
        <v>1</v>
      </c>
      <c r="G681" s="2">
        <f t="shared" si="57"/>
        <v>0</v>
      </c>
      <c r="H681" s="2">
        <f t="shared" si="58"/>
        <v>0</v>
      </c>
      <c r="I681" s="2">
        <v>1</v>
      </c>
      <c r="AC681" s="2">
        <f t="shared" si="55"/>
        <v>1</v>
      </c>
    </row>
    <row r="682" spans="1:29" x14ac:dyDescent="0.35">
      <c r="A682" s="2">
        <v>3042</v>
      </c>
      <c r="B682" s="79" t="s">
        <v>803</v>
      </c>
      <c r="C682" s="79" t="s">
        <v>2</v>
      </c>
      <c r="F682" s="2">
        <f t="shared" si="56"/>
        <v>1</v>
      </c>
      <c r="G682" s="2">
        <f t="shared" si="57"/>
        <v>0</v>
      </c>
      <c r="H682" s="2">
        <f t="shared" si="58"/>
        <v>0</v>
      </c>
      <c r="I682" s="2">
        <v>1</v>
      </c>
      <c r="AC682" s="2">
        <f t="shared" ref="AC682:AC745" si="59">SUM(I682:W682)</f>
        <v>1</v>
      </c>
    </row>
    <row r="683" spans="1:29" x14ac:dyDescent="0.35">
      <c r="A683" s="2">
        <v>3044</v>
      </c>
      <c r="B683" s="79" t="s">
        <v>804</v>
      </c>
      <c r="C683" s="79" t="s">
        <v>2</v>
      </c>
      <c r="F683" s="2">
        <f t="shared" si="56"/>
        <v>1</v>
      </c>
      <c r="G683" s="2">
        <f t="shared" si="57"/>
        <v>0</v>
      </c>
      <c r="H683" s="2">
        <f t="shared" si="58"/>
        <v>0</v>
      </c>
      <c r="I683" s="2">
        <v>1</v>
      </c>
      <c r="AC683" s="2">
        <f t="shared" si="59"/>
        <v>1</v>
      </c>
    </row>
    <row r="684" spans="1:29" x14ac:dyDescent="0.35">
      <c r="A684" s="2">
        <v>3046</v>
      </c>
      <c r="B684" s="79" t="s">
        <v>805</v>
      </c>
      <c r="C684" s="79" t="s">
        <v>2</v>
      </c>
      <c r="F684" s="2">
        <f t="shared" si="56"/>
        <v>0</v>
      </c>
      <c r="G684" s="2">
        <f t="shared" si="57"/>
        <v>0</v>
      </c>
      <c r="H684" s="2">
        <f t="shared" si="58"/>
        <v>0</v>
      </c>
      <c r="AC684" s="2">
        <f t="shared" si="59"/>
        <v>0</v>
      </c>
    </row>
    <row r="685" spans="1:29" x14ac:dyDescent="0.35">
      <c r="A685" s="2">
        <v>3047</v>
      </c>
      <c r="B685" s="79" t="s">
        <v>806</v>
      </c>
      <c r="C685" s="79" t="s">
        <v>4</v>
      </c>
      <c r="F685" s="2">
        <f t="shared" si="56"/>
        <v>1</v>
      </c>
      <c r="G685" s="2">
        <f t="shared" si="57"/>
        <v>0</v>
      </c>
      <c r="H685" s="2">
        <f t="shared" si="58"/>
        <v>0</v>
      </c>
      <c r="J685" s="2">
        <v>1</v>
      </c>
      <c r="AC685" s="2">
        <f t="shared" si="59"/>
        <v>1</v>
      </c>
    </row>
    <row r="686" spans="1:29" x14ac:dyDescent="0.35">
      <c r="A686" s="2">
        <v>3049</v>
      </c>
      <c r="B686" s="79" t="s">
        <v>807</v>
      </c>
      <c r="C686" s="79" t="s">
        <v>2</v>
      </c>
      <c r="F686" s="2">
        <f t="shared" si="56"/>
        <v>24</v>
      </c>
      <c r="G686" s="2">
        <f t="shared" si="57"/>
        <v>0</v>
      </c>
      <c r="H686" s="2">
        <f t="shared" si="58"/>
        <v>0</v>
      </c>
      <c r="K686" s="2">
        <v>24</v>
      </c>
      <c r="AC686" s="2">
        <f t="shared" si="59"/>
        <v>24</v>
      </c>
    </row>
    <row r="687" spans="1:29" x14ac:dyDescent="0.35">
      <c r="A687" s="2">
        <v>3051</v>
      </c>
      <c r="B687" s="79" t="s">
        <v>808</v>
      </c>
      <c r="C687" s="79" t="s">
        <v>61</v>
      </c>
      <c r="F687" s="2">
        <f t="shared" si="56"/>
        <v>0</v>
      </c>
      <c r="G687" s="2">
        <f t="shared" si="57"/>
        <v>0</v>
      </c>
      <c r="H687" s="2">
        <f t="shared" si="58"/>
        <v>0</v>
      </c>
      <c r="J687" s="2">
        <v>0</v>
      </c>
      <c r="AC687" s="2">
        <f t="shared" si="59"/>
        <v>0</v>
      </c>
    </row>
    <row r="688" spans="1:29" x14ac:dyDescent="0.35">
      <c r="A688" s="2">
        <v>3052</v>
      </c>
      <c r="B688" s="79" t="s">
        <v>809</v>
      </c>
      <c r="C688" s="79" t="s">
        <v>2</v>
      </c>
      <c r="F688" s="2">
        <f t="shared" si="56"/>
        <v>0</v>
      </c>
      <c r="G688" s="2">
        <f t="shared" si="57"/>
        <v>0</v>
      </c>
      <c r="H688" s="2">
        <f t="shared" si="58"/>
        <v>0</v>
      </c>
      <c r="AC688" s="2">
        <f t="shared" si="59"/>
        <v>0</v>
      </c>
    </row>
    <row r="689" spans="1:29" x14ac:dyDescent="0.35">
      <c r="A689" s="2">
        <v>3054</v>
      </c>
      <c r="B689" s="79" t="s">
        <v>810</v>
      </c>
      <c r="C689" s="79" t="s">
        <v>61</v>
      </c>
      <c r="F689" s="2">
        <f t="shared" si="56"/>
        <v>0</v>
      </c>
      <c r="G689" s="2">
        <f t="shared" si="57"/>
        <v>0</v>
      </c>
      <c r="H689" s="2">
        <f t="shared" si="58"/>
        <v>0</v>
      </c>
      <c r="AC689" s="2">
        <f t="shared" si="59"/>
        <v>0</v>
      </c>
    </row>
    <row r="690" spans="1:29" x14ac:dyDescent="0.35">
      <c r="A690" s="2">
        <v>3134</v>
      </c>
      <c r="B690" s="79" t="s">
        <v>811</v>
      </c>
      <c r="C690" s="79" t="s">
        <v>4</v>
      </c>
      <c r="F690" s="2">
        <f t="shared" si="56"/>
        <v>0</v>
      </c>
      <c r="G690" s="2">
        <f t="shared" si="57"/>
        <v>0</v>
      </c>
      <c r="H690" s="2">
        <f t="shared" si="58"/>
        <v>0</v>
      </c>
      <c r="AC690" s="2">
        <f t="shared" si="59"/>
        <v>0</v>
      </c>
    </row>
    <row r="691" spans="1:29" x14ac:dyDescent="0.35">
      <c r="A691" s="2">
        <v>3150</v>
      </c>
      <c r="B691" s="79" t="s">
        <v>812</v>
      </c>
      <c r="C691" s="79" t="s">
        <v>2</v>
      </c>
      <c r="F691" s="2">
        <f t="shared" si="56"/>
        <v>0</v>
      </c>
      <c r="G691" s="2">
        <f t="shared" si="57"/>
        <v>8</v>
      </c>
      <c r="H691" s="2">
        <f t="shared" si="58"/>
        <v>0</v>
      </c>
      <c r="P691" s="2">
        <v>8</v>
      </c>
      <c r="AC691" s="2">
        <f t="shared" si="59"/>
        <v>8</v>
      </c>
    </row>
    <row r="692" spans="1:29" x14ac:dyDescent="0.35">
      <c r="A692" s="2">
        <v>3156</v>
      </c>
      <c r="B692" s="79" t="s">
        <v>489</v>
      </c>
      <c r="C692" s="79" t="s">
        <v>4</v>
      </c>
      <c r="F692" s="2">
        <f t="shared" si="56"/>
        <v>0</v>
      </c>
      <c r="G692" s="2">
        <f t="shared" si="57"/>
        <v>0</v>
      </c>
      <c r="H692" s="2">
        <f t="shared" si="58"/>
        <v>0</v>
      </c>
      <c r="AC692" s="2">
        <f t="shared" si="59"/>
        <v>0</v>
      </c>
    </row>
    <row r="693" spans="1:29" x14ac:dyDescent="0.35">
      <c r="A693" s="2">
        <v>3200</v>
      </c>
      <c r="B693" s="79" t="s">
        <v>813</v>
      </c>
      <c r="C693" s="79" t="s">
        <v>545</v>
      </c>
      <c r="F693" s="2">
        <f t="shared" si="56"/>
        <v>0</v>
      </c>
      <c r="G693" s="2">
        <f t="shared" si="57"/>
        <v>0</v>
      </c>
      <c r="H693" s="2">
        <f t="shared" si="58"/>
        <v>0</v>
      </c>
      <c r="AC693" s="2">
        <f t="shared" si="59"/>
        <v>0</v>
      </c>
    </row>
    <row r="694" spans="1:29" x14ac:dyDescent="0.35">
      <c r="A694" s="2">
        <v>3203</v>
      </c>
      <c r="B694" s="79" t="s">
        <v>814</v>
      </c>
      <c r="C694" s="79" t="s">
        <v>61</v>
      </c>
      <c r="F694" s="2">
        <f t="shared" si="56"/>
        <v>1</v>
      </c>
      <c r="G694" s="2">
        <f t="shared" si="57"/>
        <v>0</v>
      </c>
      <c r="H694" s="2">
        <f t="shared" si="58"/>
        <v>0</v>
      </c>
      <c r="J694" s="2">
        <v>1</v>
      </c>
      <c r="AC694" s="2">
        <f t="shared" si="59"/>
        <v>1</v>
      </c>
    </row>
    <row r="695" spans="1:29" x14ac:dyDescent="0.35">
      <c r="A695" s="2">
        <v>3204</v>
      </c>
      <c r="B695" s="79" t="s">
        <v>815</v>
      </c>
      <c r="C695" s="79" t="s">
        <v>4</v>
      </c>
      <c r="F695" s="2">
        <f t="shared" si="56"/>
        <v>3</v>
      </c>
      <c r="G695" s="2">
        <f t="shared" si="57"/>
        <v>0</v>
      </c>
      <c r="H695" s="2">
        <f t="shared" si="58"/>
        <v>0</v>
      </c>
      <c r="J695" s="2">
        <v>3</v>
      </c>
      <c r="AC695" s="2">
        <f t="shared" si="59"/>
        <v>3</v>
      </c>
    </row>
    <row r="696" spans="1:29" x14ac:dyDescent="0.35">
      <c r="A696" s="2">
        <v>3205</v>
      </c>
      <c r="B696" s="79" t="s">
        <v>816</v>
      </c>
      <c r="C696" s="79" t="s">
        <v>2</v>
      </c>
      <c r="F696" s="2">
        <f t="shared" si="56"/>
        <v>4</v>
      </c>
      <c r="G696" s="2">
        <f t="shared" si="57"/>
        <v>0</v>
      </c>
      <c r="H696" s="2">
        <f t="shared" si="58"/>
        <v>0</v>
      </c>
      <c r="J696" s="2">
        <v>4</v>
      </c>
      <c r="AC696" s="2">
        <f t="shared" si="59"/>
        <v>4</v>
      </c>
    </row>
    <row r="697" spans="1:29" x14ac:dyDescent="0.35">
      <c r="A697" s="2">
        <v>3206</v>
      </c>
      <c r="B697" s="79" t="s">
        <v>817</v>
      </c>
      <c r="C697" s="79" t="s">
        <v>2</v>
      </c>
      <c r="F697" s="2">
        <f t="shared" si="56"/>
        <v>1</v>
      </c>
      <c r="G697" s="2">
        <f t="shared" si="57"/>
        <v>0</v>
      </c>
      <c r="H697" s="2">
        <f t="shared" si="58"/>
        <v>0</v>
      </c>
      <c r="J697" s="2">
        <v>1</v>
      </c>
      <c r="AC697" s="2">
        <f t="shared" si="59"/>
        <v>1</v>
      </c>
    </row>
    <row r="698" spans="1:29" x14ac:dyDescent="0.35">
      <c r="A698" s="2">
        <v>3207</v>
      </c>
      <c r="B698" s="79" t="s">
        <v>818</v>
      </c>
      <c r="C698" s="79" t="s">
        <v>2</v>
      </c>
      <c r="F698" s="2">
        <f t="shared" si="56"/>
        <v>7</v>
      </c>
      <c r="G698" s="2">
        <f t="shared" si="57"/>
        <v>0</v>
      </c>
      <c r="H698" s="2">
        <f t="shared" si="58"/>
        <v>0</v>
      </c>
      <c r="J698" s="2">
        <v>7</v>
      </c>
      <c r="AC698" s="2">
        <f t="shared" si="59"/>
        <v>7</v>
      </c>
    </row>
    <row r="699" spans="1:29" x14ac:dyDescent="0.35">
      <c r="A699" s="2">
        <v>3208</v>
      </c>
      <c r="B699" s="79" t="s">
        <v>432</v>
      </c>
      <c r="C699" s="79" t="s">
        <v>2</v>
      </c>
      <c r="F699" s="2">
        <f t="shared" si="56"/>
        <v>2</v>
      </c>
      <c r="G699" s="2">
        <f t="shared" si="57"/>
        <v>0</v>
      </c>
      <c r="H699" s="2">
        <f t="shared" si="58"/>
        <v>0</v>
      </c>
      <c r="J699" s="2">
        <v>2</v>
      </c>
      <c r="AC699" s="2">
        <f t="shared" si="59"/>
        <v>2</v>
      </c>
    </row>
    <row r="700" spans="1:29" x14ac:dyDescent="0.35">
      <c r="A700" s="2">
        <v>3209</v>
      </c>
      <c r="B700" s="79" t="s">
        <v>819</v>
      </c>
      <c r="C700" s="79" t="s">
        <v>2</v>
      </c>
      <c r="F700" s="2">
        <f t="shared" si="56"/>
        <v>0</v>
      </c>
      <c r="G700" s="2">
        <f t="shared" si="57"/>
        <v>0</v>
      </c>
      <c r="H700" s="2">
        <f t="shared" si="58"/>
        <v>0</v>
      </c>
      <c r="AC700" s="2">
        <f t="shared" si="59"/>
        <v>0</v>
      </c>
    </row>
    <row r="701" spans="1:29" x14ac:dyDescent="0.35">
      <c r="A701" s="2">
        <v>3211</v>
      </c>
      <c r="B701" s="79" t="s">
        <v>433</v>
      </c>
      <c r="C701" s="79" t="s">
        <v>2</v>
      </c>
      <c r="F701" s="2">
        <f t="shared" si="56"/>
        <v>1</v>
      </c>
      <c r="G701" s="2">
        <f t="shared" si="57"/>
        <v>0</v>
      </c>
      <c r="H701" s="2">
        <f t="shared" si="58"/>
        <v>0</v>
      </c>
      <c r="J701" s="2">
        <v>1</v>
      </c>
      <c r="AC701" s="2">
        <f t="shared" si="59"/>
        <v>1</v>
      </c>
    </row>
    <row r="702" spans="1:29" x14ac:dyDescent="0.35">
      <c r="A702" s="2">
        <v>3212</v>
      </c>
      <c r="B702" s="79" t="s">
        <v>434</v>
      </c>
      <c r="C702" s="79" t="s">
        <v>2</v>
      </c>
      <c r="F702" s="2">
        <f t="shared" si="56"/>
        <v>1</v>
      </c>
      <c r="G702" s="2">
        <f t="shared" si="57"/>
        <v>0</v>
      </c>
      <c r="H702" s="2">
        <f t="shared" si="58"/>
        <v>0</v>
      </c>
      <c r="J702" s="2">
        <v>1</v>
      </c>
      <c r="AC702" s="2">
        <f t="shared" si="59"/>
        <v>1</v>
      </c>
    </row>
    <row r="703" spans="1:29" x14ac:dyDescent="0.35">
      <c r="A703" s="2">
        <v>3213</v>
      </c>
      <c r="B703" s="79" t="s">
        <v>457</v>
      </c>
      <c r="C703" s="79" t="s">
        <v>61</v>
      </c>
      <c r="F703" s="2">
        <f t="shared" ref="F703:F746" si="60">SUM(I703:M703)</f>
        <v>0</v>
      </c>
      <c r="G703" s="2">
        <f t="shared" ref="G703:G746" si="61">SUM(N703:R703)</f>
        <v>0</v>
      </c>
      <c r="H703" s="2">
        <f t="shared" ref="H703:H746" si="62">SUM(S703:W703)</f>
        <v>0</v>
      </c>
      <c r="J703" s="2">
        <v>0</v>
      </c>
      <c r="AC703" s="2">
        <f t="shared" si="59"/>
        <v>0</v>
      </c>
    </row>
    <row r="704" spans="1:29" x14ac:dyDescent="0.35">
      <c r="A704" s="2">
        <v>3214</v>
      </c>
      <c r="B704" s="79" t="s">
        <v>435</v>
      </c>
      <c r="C704" s="79" t="s">
        <v>2</v>
      </c>
      <c r="F704" s="2">
        <f t="shared" si="60"/>
        <v>3</v>
      </c>
      <c r="G704" s="2">
        <f t="shared" si="61"/>
        <v>0</v>
      </c>
      <c r="H704" s="2">
        <f t="shared" si="62"/>
        <v>0</v>
      </c>
      <c r="I704" s="2">
        <v>3</v>
      </c>
      <c r="AC704" s="2">
        <f t="shared" si="59"/>
        <v>3</v>
      </c>
    </row>
    <row r="705" spans="1:29" x14ac:dyDescent="0.35">
      <c r="A705" s="2">
        <v>3216</v>
      </c>
      <c r="B705" s="79" t="s">
        <v>820</v>
      </c>
      <c r="C705" s="79" t="s">
        <v>2</v>
      </c>
      <c r="F705" s="2">
        <f t="shared" si="60"/>
        <v>2</v>
      </c>
      <c r="G705" s="2">
        <f t="shared" si="61"/>
        <v>0</v>
      </c>
      <c r="H705" s="2">
        <f t="shared" si="62"/>
        <v>0</v>
      </c>
      <c r="J705" s="2">
        <v>2</v>
      </c>
      <c r="AC705" s="2">
        <f t="shared" si="59"/>
        <v>2</v>
      </c>
    </row>
    <row r="706" spans="1:29" x14ac:dyDescent="0.35">
      <c r="A706" s="2">
        <v>3217</v>
      </c>
      <c r="B706" s="79" t="s">
        <v>436</v>
      </c>
      <c r="C706" s="79" t="s">
        <v>2</v>
      </c>
      <c r="F706" s="2">
        <f t="shared" si="60"/>
        <v>3</v>
      </c>
      <c r="G706" s="2">
        <f t="shared" si="61"/>
        <v>0</v>
      </c>
      <c r="H706" s="2">
        <f t="shared" si="62"/>
        <v>0</v>
      </c>
      <c r="J706" s="2">
        <v>3</v>
      </c>
      <c r="AC706" s="2">
        <f t="shared" si="59"/>
        <v>3</v>
      </c>
    </row>
    <row r="707" spans="1:29" x14ac:dyDescent="0.35">
      <c r="A707" s="2">
        <v>3218</v>
      </c>
      <c r="B707" s="79" t="s">
        <v>821</v>
      </c>
      <c r="C707" s="79" t="s">
        <v>2</v>
      </c>
      <c r="F707" s="2">
        <f t="shared" si="60"/>
        <v>0</v>
      </c>
      <c r="G707" s="2">
        <f t="shared" si="61"/>
        <v>0</v>
      </c>
      <c r="H707" s="2">
        <f t="shared" si="62"/>
        <v>0</v>
      </c>
      <c r="AC707" s="2">
        <f t="shared" si="59"/>
        <v>0</v>
      </c>
    </row>
    <row r="708" spans="1:29" x14ac:dyDescent="0.35">
      <c r="A708" s="2">
        <v>3220</v>
      </c>
      <c r="B708" s="79" t="s">
        <v>437</v>
      </c>
      <c r="C708" s="79" t="s">
        <v>2</v>
      </c>
      <c r="F708" s="2">
        <f t="shared" si="60"/>
        <v>8</v>
      </c>
      <c r="G708" s="2">
        <f t="shared" si="61"/>
        <v>0</v>
      </c>
      <c r="H708" s="2">
        <f t="shared" si="62"/>
        <v>0</v>
      </c>
      <c r="J708" s="2">
        <v>8</v>
      </c>
      <c r="AC708" s="2">
        <f t="shared" si="59"/>
        <v>8</v>
      </c>
    </row>
    <row r="709" spans="1:29" x14ac:dyDescent="0.35">
      <c r="A709" s="2">
        <v>3221</v>
      </c>
      <c r="B709" s="79" t="s">
        <v>822</v>
      </c>
      <c r="C709" s="79" t="s">
        <v>2</v>
      </c>
      <c r="F709" s="2">
        <f t="shared" si="60"/>
        <v>4</v>
      </c>
      <c r="G709" s="2">
        <f t="shared" si="61"/>
        <v>0</v>
      </c>
      <c r="H709" s="2">
        <f t="shared" si="62"/>
        <v>0</v>
      </c>
      <c r="J709" s="2">
        <v>4</v>
      </c>
      <c r="AC709" s="2">
        <f t="shared" si="59"/>
        <v>4</v>
      </c>
    </row>
    <row r="710" spans="1:29" x14ac:dyDescent="0.35">
      <c r="A710" s="2">
        <v>3222</v>
      </c>
      <c r="B710" s="79" t="s">
        <v>438</v>
      </c>
      <c r="C710" s="79" t="s">
        <v>2</v>
      </c>
      <c r="F710" s="2">
        <f t="shared" si="60"/>
        <v>0</v>
      </c>
      <c r="G710" s="2">
        <f t="shared" si="61"/>
        <v>0</v>
      </c>
      <c r="H710" s="2">
        <f t="shared" si="62"/>
        <v>0</v>
      </c>
      <c r="AC710" s="2">
        <f t="shared" si="59"/>
        <v>0</v>
      </c>
    </row>
    <row r="711" spans="1:29" x14ac:dyDescent="0.35">
      <c r="A711" s="2">
        <v>3224</v>
      </c>
      <c r="B711" s="79" t="s">
        <v>823</v>
      </c>
      <c r="C711" s="79" t="s">
        <v>4</v>
      </c>
      <c r="F711" s="2">
        <f t="shared" si="60"/>
        <v>0</v>
      </c>
      <c r="G711" s="2">
        <f t="shared" si="61"/>
        <v>0</v>
      </c>
      <c r="H711" s="2">
        <f t="shared" si="62"/>
        <v>0</v>
      </c>
      <c r="AC711" s="2">
        <f t="shared" si="59"/>
        <v>0</v>
      </c>
    </row>
    <row r="712" spans="1:29" x14ac:dyDescent="0.35">
      <c r="A712" s="2">
        <v>3225</v>
      </c>
      <c r="B712" s="79" t="s">
        <v>824</v>
      </c>
      <c r="C712" s="79" t="s">
        <v>2</v>
      </c>
      <c r="F712" s="2">
        <f t="shared" si="60"/>
        <v>1</v>
      </c>
      <c r="G712" s="2">
        <f t="shared" si="61"/>
        <v>0</v>
      </c>
      <c r="H712" s="2">
        <f t="shared" si="62"/>
        <v>0</v>
      </c>
      <c r="I712" s="2">
        <v>1</v>
      </c>
      <c r="AC712" s="2">
        <f t="shared" si="59"/>
        <v>1</v>
      </c>
    </row>
    <row r="713" spans="1:29" x14ac:dyDescent="0.35">
      <c r="A713" s="2">
        <v>3226</v>
      </c>
      <c r="B713" s="79" t="s">
        <v>825</v>
      </c>
      <c r="C713" s="79" t="s">
        <v>2</v>
      </c>
      <c r="F713" s="2">
        <f t="shared" si="60"/>
        <v>3</v>
      </c>
      <c r="G713" s="2">
        <f t="shared" si="61"/>
        <v>0</v>
      </c>
      <c r="H713" s="2">
        <f t="shared" si="62"/>
        <v>0</v>
      </c>
      <c r="I713" s="2">
        <v>3</v>
      </c>
      <c r="AC713" s="2">
        <f t="shared" si="59"/>
        <v>3</v>
      </c>
    </row>
    <row r="714" spans="1:29" x14ac:dyDescent="0.35">
      <c r="A714" s="2">
        <v>3230</v>
      </c>
      <c r="B714" s="79" t="s">
        <v>826</v>
      </c>
      <c r="C714" s="79" t="s">
        <v>2</v>
      </c>
      <c r="F714" s="2">
        <f t="shared" si="60"/>
        <v>1</v>
      </c>
      <c r="G714" s="2">
        <f t="shared" si="61"/>
        <v>0</v>
      </c>
      <c r="H714" s="2">
        <f t="shared" si="62"/>
        <v>0</v>
      </c>
      <c r="J714" s="2">
        <v>1</v>
      </c>
      <c r="AC714" s="2">
        <f t="shared" si="59"/>
        <v>1</v>
      </c>
    </row>
    <row r="715" spans="1:29" x14ac:dyDescent="0.35">
      <c r="A715" s="2">
        <v>3231</v>
      </c>
      <c r="B715" s="79" t="s">
        <v>827</v>
      </c>
      <c r="C715" s="79" t="s">
        <v>2</v>
      </c>
      <c r="F715" s="2">
        <f t="shared" si="60"/>
        <v>1</v>
      </c>
      <c r="G715" s="2">
        <f t="shared" si="61"/>
        <v>0</v>
      </c>
      <c r="H715" s="2">
        <f t="shared" si="62"/>
        <v>0</v>
      </c>
      <c r="I715" s="2">
        <v>1</v>
      </c>
      <c r="AC715" s="2">
        <f t="shared" si="59"/>
        <v>1</v>
      </c>
    </row>
    <row r="716" spans="1:29" x14ac:dyDescent="0.35">
      <c r="A716" s="2">
        <v>3233</v>
      </c>
      <c r="B716" s="79" t="s">
        <v>516</v>
      </c>
      <c r="C716" s="79" t="s">
        <v>545</v>
      </c>
      <c r="F716" s="2">
        <f t="shared" si="60"/>
        <v>4</v>
      </c>
      <c r="G716" s="2">
        <f t="shared" si="61"/>
        <v>0</v>
      </c>
      <c r="H716" s="2">
        <f t="shared" si="62"/>
        <v>0</v>
      </c>
      <c r="J716" s="2">
        <v>4</v>
      </c>
      <c r="AC716" s="2">
        <f t="shared" si="59"/>
        <v>4</v>
      </c>
    </row>
    <row r="717" spans="1:29" x14ac:dyDescent="0.35">
      <c r="A717" s="2">
        <v>3234</v>
      </c>
      <c r="B717" s="79" t="s">
        <v>828</v>
      </c>
      <c r="C717" s="79" t="s">
        <v>2</v>
      </c>
      <c r="F717" s="2">
        <f t="shared" si="60"/>
        <v>6</v>
      </c>
      <c r="G717" s="2">
        <f t="shared" si="61"/>
        <v>0</v>
      </c>
      <c r="H717" s="2">
        <f t="shared" si="62"/>
        <v>0</v>
      </c>
      <c r="J717" s="2">
        <v>6</v>
      </c>
      <c r="AC717" s="2">
        <f t="shared" si="59"/>
        <v>6</v>
      </c>
    </row>
    <row r="718" spans="1:29" x14ac:dyDescent="0.35">
      <c r="A718" s="2">
        <v>3235</v>
      </c>
      <c r="B718" s="79" t="s">
        <v>829</v>
      </c>
      <c r="C718" s="79" t="s">
        <v>2</v>
      </c>
      <c r="F718" s="2">
        <f t="shared" si="60"/>
        <v>1</v>
      </c>
      <c r="G718" s="2">
        <f t="shared" si="61"/>
        <v>0</v>
      </c>
      <c r="H718" s="2">
        <f t="shared" si="62"/>
        <v>0</v>
      </c>
      <c r="I718" s="2">
        <v>1</v>
      </c>
      <c r="AC718" s="2">
        <f t="shared" si="59"/>
        <v>1</v>
      </c>
    </row>
    <row r="719" spans="1:29" x14ac:dyDescent="0.35">
      <c r="A719" s="2">
        <v>3237</v>
      </c>
      <c r="B719" s="79" t="s">
        <v>830</v>
      </c>
      <c r="C719" s="79" t="s">
        <v>2</v>
      </c>
      <c r="F719" s="2">
        <f t="shared" si="60"/>
        <v>2</v>
      </c>
      <c r="G719" s="2">
        <f t="shared" si="61"/>
        <v>0</v>
      </c>
      <c r="H719" s="2">
        <f t="shared" si="62"/>
        <v>0</v>
      </c>
      <c r="J719" s="2">
        <v>2</v>
      </c>
      <c r="AC719" s="2">
        <f t="shared" si="59"/>
        <v>2</v>
      </c>
    </row>
    <row r="720" spans="1:29" x14ac:dyDescent="0.35">
      <c r="A720" s="2">
        <v>3238</v>
      </c>
      <c r="B720" s="79" t="s">
        <v>831</v>
      </c>
      <c r="C720" s="79" t="s">
        <v>4</v>
      </c>
      <c r="F720" s="2">
        <f t="shared" si="60"/>
        <v>0</v>
      </c>
      <c r="G720" s="2">
        <f t="shared" si="61"/>
        <v>0</v>
      </c>
      <c r="H720" s="2">
        <f t="shared" si="62"/>
        <v>0</v>
      </c>
      <c r="J720" s="2">
        <v>0</v>
      </c>
      <c r="AC720" s="2">
        <f t="shared" si="59"/>
        <v>0</v>
      </c>
    </row>
    <row r="721" spans="1:29" x14ac:dyDescent="0.35">
      <c r="A721" s="2">
        <v>3240</v>
      </c>
      <c r="B721" s="79" t="s">
        <v>440</v>
      </c>
      <c r="C721" s="79" t="s">
        <v>2</v>
      </c>
      <c r="F721" s="2">
        <f t="shared" si="60"/>
        <v>0</v>
      </c>
      <c r="G721" s="2">
        <f t="shared" si="61"/>
        <v>0</v>
      </c>
      <c r="H721" s="2">
        <f t="shared" si="62"/>
        <v>0</v>
      </c>
      <c r="AC721" s="2">
        <f t="shared" si="59"/>
        <v>0</v>
      </c>
    </row>
    <row r="722" spans="1:29" x14ac:dyDescent="0.35">
      <c r="A722" s="2">
        <v>3241</v>
      </c>
      <c r="B722" s="79" t="s">
        <v>832</v>
      </c>
      <c r="C722" s="79" t="s">
        <v>2</v>
      </c>
      <c r="F722" s="2">
        <f t="shared" si="60"/>
        <v>1</v>
      </c>
      <c r="G722" s="2">
        <f t="shared" si="61"/>
        <v>0</v>
      </c>
      <c r="H722" s="2">
        <f t="shared" si="62"/>
        <v>0</v>
      </c>
      <c r="J722" s="2">
        <v>1</v>
      </c>
      <c r="AC722" s="2">
        <f t="shared" si="59"/>
        <v>1</v>
      </c>
    </row>
    <row r="723" spans="1:29" x14ac:dyDescent="0.35">
      <c r="A723" s="2">
        <v>3242</v>
      </c>
      <c r="B723" s="79" t="s">
        <v>833</v>
      </c>
      <c r="C723" s="79" t="s">
        <v>2</v>
      </c>
      <c r="F723" s="2">
        <f t="shared" si="60"/>
        <v>1</v>
      </c>
      <c r="G723" s="2">
        <f t="shared" si="61"/>
        <v>0</v>
      </c>
      <c r="H723" s="2">
        <f t="shared" si="62"/>
        <v>0</v>
      </c>
      <c r="J723" s="2">
        <v>1</v>
      </c>
      <c r="AC723" s="2">
        <f t="shared" si="59"/>
        <v>1</v>
      </c>
    </row>
    <row r="724" spans="1:29" x14ac:dyDescent="0.35">
      <c r="A724" s="2">
        <v>3243</v>
      </c>
      <c r="B724" s="79" t="s">
        <v>834</v>
      </c>
      <c r="C724" s="79" t="s">
        <v>4</v>
      </c>
      <c r="F724" s="2">
        <f t="shared" si="60"/>
        <v>1</v>
      </c>
      <c r="G724" s="2">
        <f t="shared" si="61"/>
        <v>0</v>
      </c>
      <c r="H724" s="2">
        <f t="shared" si="62"/>
        <v>0</v>
      </c>
      <c r="J724" s="2">
        <v>1</v>
      </c>
      <c r="AC724" s="2">
        <f t="shared" si="59"/>
        <v>1</v>
      </c>
    </row>
    <row r="725" spans="1:29" x14ac:dyDescent="0.35">
      <c r="A725" s="2">
        <v>3248</v>
      </c>
      <c r="B725" s="79" t="s">
        <v>458</v>
      </c>
      <c r="C725" s="79" t="s">
        <v>61</v>
      </c>
      <c r="F725" s="2">
        <f t="shared" si="60"/>
        <v>0</v>
      </c>
      <c r="G725" s="2">
        <f t="shared" si="61"/>
        <v>0</v>
      </c>
      <c r="H725" s="2">
        <f t="shared" si="62"/>
        <v>0</v>
      </c>
      <c r="AC725" s="2">
        <f t="shared" si="59"/>
        <v>0</v>
      </c>
    </row>
    <row r="726" spans="1:29" x14ac:dyDescent="0.35">
      <c r="A726" s="2">
        <v>3250</v>
      </c>
      <c r="B726" s="79" t="s">
        <v>835</v>
      </c>
      <c r="C726" s="79" t="s">
        <v>61</v>
      </c>
      <c r="F726" s="2">
        <f t="shared" si="60"/>
        <v>1</v>
      </c>
      <c r="G726" s="2">
        <f t="shared" si="61"/>
        <v>0</v>
      </c>
      <c r="H726" s="2">
        <f t="shared" si="62"/>
        <v>0</v>
      </c>
      <c r="J726" s="2">
        <v>1</v>
      </c>
      <c r="AC726" s="2">
        <f t="shared" si="59"/>
        <v>1</v>
      </c>
    </row>
    <row r="727" spans="1:29" x14ac:dyDescent="0.35">
      <c r="A727" s="2">
        <v>3251</v>
      </c>
      <c r="B727" s="79" t="s">
        <v>836</v>
      </c>
      <c r="C727" s="79" t="s">
        <v>2</v>
      </c>
      <c r="F727" s="2">
        <f t="shared" si="60"/>
        <v>-1</v>
      </c>
      <c r="G727" s="2">
        <f t="shared" si="61"/>
        <v>0</v>
      </c>
      <c r="H727" s="2">
        <f t="shared" si="62"/>
        <v>0</v>
      </c>
      <c r="I727" s="2">
        <v>-1</v>
      </c>
      <c r="AC727" s="2">
        <f t="shared" si="59"/>
        <v>-1</v>
      </c>
    </row>
    <row r="728" spans="1:29" x14ac:dyDescent="0.35">
      <c r="A728" s="2">
        <v>3252</v>
      </c>
      <c r="B728" s="79" t="s">
        <v>837</v>
      </c>
      <c r="C728" s="79" t="s">
        <v>2</v>
      </c>
      <c r="F728" s="2">
        <f t="shared" si="60"/>
        <v>-1</v>
      </c>
      <c r="G728" s="2">
        <f t="shared" si="61"/>
        <v>0</v>
      </c>
      <c r="H728" s="2">
        <f t="shared" si="62"/>
        <v>0</v>
      </c>
      <c r="J728" s="2">
        <v>-1</v>
      </c>
      <c r="AC728" s="2">
        <f t="shared" si="59"/>
        <v>-1</v>
      </c>
    </row>
    <row r="729" spans="1:29" x14ac:dyDescent="0.35">
      <c r="A729" s="2">
        <v>3253</v>
      </c>
      <c r="B729" s="79" t="s">
        <v>838</v>
      </c>
      <c r="C729" s="79" t="s">
        <v>2</v>
      </c>
      <c r="F729" s="2">
        <f t="shared" si="60"/>
        <v>0</v>
      </c>
      <c r="G729" s="2">
        <f t="shared" si="61"/>
        <v>0</v>
      </c>
      <c r="H729" s="2">
        <f t="shared" si="62"/>
        <v>0</v>
      </c>
      <c r="J729" s="2">
        <v>0</v>
      </c>
      <c r="AC729" s="2">
        <f t="shared" si="59"/>
        <v>0</v>
      </c>
    </row>
    <row r="730" spans="1:29" x14ac:dyDescent="0.35">
      <c r="A730" s="2">
        <v>3254</v>
      </c>
      <c r="B730" s="79" t="s">
        <v>839</v>
      </c>
      <c r="C730" s="79" t="s">
        <v>2</v>
      </c>
      <c r="F730" s="2">
        <f t="shared" si="60"/>
        <v>0</v>
      </c>
      <c r="G730" s="2">
        <f t="shared" si="61"/>
        <v>0</v>
      </c>
      <c r="H730" s="2">
        <f t="shared" si="62"/>
        <v>0</v>
      </c>
      <c r="J730" s="2">
        <v>0</v>
      </c>
      <c r="AC730" s="2">
        <f t="shared" si="59"/>
        <v>0</v>
      </c>
    </row>
    <row r="731" spans="1:29" x14ac:dyDescent="0.35">
      <c r="A731" s="2">
        <v>3255</v>
      </c>
      <c r="B731" s="79" t="s">
        <v>840</v>
      </c>
      <c r="C731" s="79" t="s">
        <v>2</v>
      </c>
      <c r="F731" s="2">
        <f t="shared" si="60"/>
        <v>-1</v>
      </c>
      <c r="G731" s="2">
        <f t="shared" si="61"/>
        <v>0</v>
      </c>
      <c r="H731" s="2">
        <f t="shared" si="62"/>
        <v>0</v>
      </c>
      <c r="J731" s="2">
        <v>-1</v>
      </c>
      <c r="AC731" s="2">
        <f t="shared" si="59"/>
        <v>-1</v>
      </c>
    </row>
    <row r="732" spans="1:29" x14ac:dyDescent="0.35">
      <c r="A732" s="2">
        <v>3256</v>
      </c>
      <c r="B732" s="79" t="s">
        <v>841</v>
      </c>
      <c r="C732" s="79" t="s">
        <v>2</v>
      </c>
      <c r="F732" s="2">
        <f t="shared" si="60"/>
        <v>-1</v>
      </c>
      <c r="G732" s="2">
        <f t="shared" si="61"/>
        <v>0</v>
      </c>
      <c r="H732" s="2">
        <f t="shared" si="62"/>
        <v>0</v>
      </c>
      <c r="I732" s="2">
        <v>-1</v>
      </c>
      <c r="AC732" s="2">
        <f t="shared" si="59"/>
        <v>-1</v>
      </c>
    </row>
    <row r="733" spans="1:29" x14ac:dyDescent="0.35">
      <c r="A733" s="2">
        <v>3257</v>
      </c>
      <c r="B733" s="79" t="s">
        <v>842</v>
      </c>
      <c r="C733" s="79" t="s">
        <v>2</v>
      </c>
      <c r="F733" s="2">
        <f t="shared" si="60"/>
        <v>-1</v>
      </c>
      <c r="G733" s="2">
        <f t="shared" si="61"/>
        <v>0</v>
      </c>
      <c r="H733" s="2">
        <f t="shared" si="62"/>
        <v>0</v>
      </c>
      <c r="I733" s="2">
        <v>-1</v>
      </c>
      <c r="AC733" s="2">
        <f t="shared" si="59"/>
        <v>-1</v>
      </c>
    </row>
    <row r="734" spans="1:29" x14ac:dyDescent="0.35">
      <c r="A734" s="2">
        <v>3258</v>
      </c>
      <c r="B734" s="79" t="s">
        <v>843</v>
      </c>
      <c r="C734" s="79" t="s">
        <v>2</v>
      </c>
      <c r="F734" s="2">
        <f t="shared" si="60"/>
        <v>-1</v>
      </c>
      <c r="G734" s="2">
        <f t="shared" si="61"/>
        <v>0</v>
      </c>
      <c r="H734" s="2">
        <f t="shared" si="62"/>
        <v>0</v>
      </c>
      <c r="I734" s="2">
        <v>-1</v>
      </c>
      <c r="AC734" s="2">
        <f t="shared" si="59"/>
        <v>-1</v>
      </c>
    </row>
    <row r="735" spans="1:29" x14ac:dyDescent="0.35">
      <c r="A735" s="2">
        <v>3259</v>
      </c>
      <c r="B735" s="79" t="s">
        <v>474</v>
      </c>
      <c r="C735" s="79" t="s">
        <v>4</v>
      </c>
      <c r="F735" s="2">
        <f t="shared" si="60"/>
        <v>6</v>
      </c>
      <c r="G735" s="2">
        <f t="shared" si="61"/>
        <v>0</v>
      </c>
      <c r="H735" s="2">
        <f t="shared" si="62"/>
        <v>0</v>
      </c>
      <c r="J735" s="2">
        <v>6</v>
      </c>
      <c r="AC735" s="2">
        <f t="shared" si="59"/>
        <v>6</v>
      </c>
    </row>
    <row r="736" spans="1:29" x14ac:dyDescent="0.35">
      <c r="A736" s="2">
        <v>3260</v>
      </c>
      <c r="B736" s="79" t="s">
        <v>844</v>
      </c>
      <c r="C736" s="79" t="s">
        <v>61</v>
      </c>
      <c r="F736" s="2">
        <f t="shared" si="60"/>
        <v>1</v>
      </c>
      <c r="G736" s="2">
        <f t="shared" si="61"/>
        <v>0</v>
      </c>
      <c r="H736" s="2">
        <f t="shared" si="62"/>
        <v>0</v>
      </c>
      <c r="I736" s="2">
        <v>1</v>
      </c>
      <c r="AC736" s="2">
        <f t="shared" si="59"/>
        <v>1</v>
      </c>
    </row>
    <row r="737" spans="1:29" x14ac:dyDescent="0.35">
      <c r="A737" s="2">
        <v>3261</v>
      </c>
      <c r="B737" s="79" t="s">
        <v>441</v>
      </c>
      <c r="C737" s="79" t="s">
        <v>2</v>
      </c>
      <c r="F737" s="2">
        <f t="shared" si="60"/>
        <v>1</v>
      </c>
      <c r="G737" s="2">
        <f t="shared" si="61"/>
        <v>0</v>
      </c>
      <c r="H737" s="2">
        <f t="shared" si="62"/>
        <v>0</v>
      </c>
      <c r="I737" s="2">
        <v>1</v>
      </c>
      <c r="AC737" s="2">
        <f t="shared" si="59"/>
        <v>1</v>
      </c>
    </row>
    <row r="738" spans="1:29" x14ac:dyDescent="0.35">
      <c r="A738" s="2">
        <v>3265</v>
      </c>
      <c r="B738" s="79" t="s">
        <v>442</v>
      </c>
      <c r="C738" s="79" t="s">
        <v>2</v>
      </c>
      <c r="F738" s="2">
        <f t="shared" si="60"/>
        <v>5</v>
      </c>
      <c r="G738" s="2">
        <f t="shared" si="61"/>
        <v>0</v>
      </c>
      <c r="H738" s="2">
        <f t="shared" si="62"/>
        <v>0</v>
      </c>
      <c r="J738" s="2">
        <v>5</v>
      </c>
      <c r="AC738" s="2">
        <f t="shared" si="59"/>
        <v>5</v>
      </c>
    </row>
    <row r="739" spans="1:29" x14ac:dyDescent="0.35">
      <c r="A739" s="2">
        <v>3355</v>
      </c>
      <c r="B739" s="79" t="s">
        <v>536</v>
      </c>
      <c r="C739" s="79" t="s">
        <v>547</v>
      </c>
      <c r="F739" s="2">
        <f t="shared" si="60"/>
        <v>0</v>
      </c>
      <c r="G739" s="2">
        <f t="shared" si="61"/>
        <v>0</v>
      </c>
      <c r="H739" s="2">
        <f t="shared" si="62"/>
        <v>0</v>
      </c>
      <c r="AC739" s="2">
        <f t="shared" si="59"/>
        <v>0</v>
      </c>
    </row>
    <row r="740" spans="1:29" x14ac:dyDescent="0.35">
      <c r="A740" s="2">
        <v>3371</v>
      </c>
      <c r="B740" s="79" t="s">
        <v>509</v>
      </c>
      <c r="C740" s="79" t="s">
        <v>4</v>
      </c>
      <c r="F740" s="2">
        <f t="shared" si="60"/>
        <v>0</v>
      </c>
      <c r="G740" s="2">
        <f t="shared" si="61"/>
        <v>0</v>
      </c>
      <c r="H740" s="2">
        <f t="shared" si="62"/>
        <v>0</v>
      </c>
      <c r="AC740" s="2">
        <f t="shared" si="59"/>
        <v>0</v>
      </c>
    </row>
    <row r="741" spans="1:29" x14ac:dyDescent="0.35">
      <c r="A741" s="2" t="s">
        <v>845</v>
      </c>
      <c r="B741" s="79" t="s">
        <v>426</v>
      </c>
      <c r="C741" s="79" t="s">
        <v>2</v>
      </c>
      <c r="F741" s="2">
        <f t="shared" si="60"/>
        <v>7</v>
      </c>
      <c r="G741" s="2">
        <f t="shared" si="61"/>
        <v>0</v>
      </c>
      <c r="H741" s="2">
        <f t="shared" si="62"/>
        <v>0</v>
      </c>
      <c r="J741" s="2">
        <v>7</v>
      </c>
      <c r="AC741" s="2">
        <f t="shared" si="59"/>
        <v>7</v>
      </c>
    </row>
    <row r="742" spans="1:29" x14ac:dyDescent="0.35">
      <c r="A742" s="2" t="s">
        <v>846</v>
      </c>
      <c r="B742" s="79" t="s">
        <v>847</v>
      </c>
      <c r="C742" s="79" t="s">
        <v>61</v>
      </c>
      <c r="F742" s="2">
        <f t="shared" si="60"/>
        <v>0</v>
      </c>
      <c r="G742" s="2">
        <f t="shared" si="61"/>
        <v>0</v>
      </c>
      <c r="H742" s="2">
        <f t="shared" si="62"/>
        <v>0</v>
      </c>
      <c r="AC742" s="2">
        <f t="shared" si="59"/>
        <v>0</v>
      </c>
    </row>
    <row r="743" spans="1:29" x14ac:dyDescent="0.35">
      <c r="A743" s="2" t="s">
        <v>848</v>
      </c>
      <c r="B743" s="79" t="s">
        <v>849</v>
      </c>
      <c r="C743" s="79" t="s">
        <v>61</v>
      </c>
      <c r="F743" s="2">
        <f t="shared" si="60"/>
        <v>1</v>
      </c>
      <c r="G743" s="2">
        <f t="shared" si="61"/>
        <v>0</v>
      </c>
      <c r="H743" s="2">
        <f t="shared" si="62"/>
        <v>0</v>
      </c>
      <c r="I743" s="2">
        <v>1</v>
      </c>
      <c r="AC743" s="2">
        <f t="shared" si="59"/>
        <v>1</v>
      </c>
    </row>
    <row r="744" spans="1:29" x14ac:dyDescent="0.35">
      <c r="A744" s="2">
        <v>3266</v>
      </c>
      <c r="B744" s="79" t="s">
        <v>850</v>
      </c>
      <c r="C744" s="79" t="s">
        <v>61</v>
      </c>
      <c r="F744" s="2">
        <f t="shared" si="60"/>
        <v>1</v>
      </c>
      <c r="G744" s="2">
        <f t="shared" si="61"/>
        <v>0</v>
      </c>
      <c r="H744" s="2">
        <f t="shared" si="62"/>
        <v>0</v>
      </c>
      <c r="J744" s="2">
        <v>1</v>
      </c>
      <c r="AC744" s="2">
        <f t="shared" si="59"/>
        <v>1</v>
      </c>
    </row>
    <row r="745" spans="1:29" x14ac:dyDescent="0.35">
      <c r="A745" s="2">
        <v>3267</v>
      </c>
      <c r="B745" s="79" t="s">
        <v>851</v>
      </c>
      <c r="C745" s="79" t="s">
        <v>4</v>
      </c>
      <c r="F745" s="2">
        <f t="shared" si="60"/>
        <v>1</v>
      </c>
      <c r="G745" s="2">
        <f t="shared" si="61"/>
        <v>0</v>
      </c>
      <c r="H745" s="2">
        <f t="shared" si="62"/>
        <v>0</v>
      </c>
      <c r="J745" s="2">
        <v>1</v>
      </c>
      <c r="AC745" s="2">
        <f t="shared" si="59"/>
        <v>1</v>
      </c>
    </row>
    <row r="746" spans="1:29" x14ac:dyDescent="0.35">
      <c r="A746" s="2">
        <v>3268</v>
      </c>
      <c r="B746" s="79" t="s">
        <v>852</v>
      </c>
      <c r="C746" s="79" t="s">
        <v>2</v>
      </c>
      <c r="F746" s="2">
        <f t="shared" si="60"/>
        <v>1</v>
      </c>
      <c r="G746" s="2">
        <f t="shared" si="61"/>
        <v>0</v>
      </c>
      <c r="H746" s="2">
        <f t="shared" si="62"/>
        <v>0</v>
      </c>
      <c r="I746" s="2">
        <v>1</v>
      </c>
      <c r="AC746" s="2">
        <f t="shared" ref="AC746" si="63">SUM(I746:W746)</f>
        <v>1</v>
      </c>
    </row>
    <row r="747" spans="1:29" x14ac:dyDescent="0.35">
      <c r="C747" s="1" t="s">
        <v>27</v>
      </c>
      <c r="D747" s="22"/>
      <c r="E747" s="22"/>
      <c r="F747" s="19">
        <f t="shared" ref="F747" si="64">SUM(I747:M747)</f>
        <v>309</v>
      </c>
      <c r="G747" s="19">
        <f t="shared" ref="G747" si="65">SUM(N747:R747)</f>
        <v>219</v>
      </c>
      <c r="H747" s="19">
        <f t="shared" ref="H747" si="66">SUM(S747:W747)</f>
        <v>216</v>
      </c>
      <c r="I747" s="19">
        <f>SUM(I425:I746)</f>
        <v>53</v>
      </c>
      <c r="J747" s="19">
        <f t="shared" ref="J747:AC747" si="67">SUM(J425:J746)</f>
        <v>137</v>
      </c>
      <c r="K747" s="19">
        <f t="shared" si="67"/>
        <v>85</v>
      </c>
      <c r="L747" s="19">
        <f t="shared" si="67"/>
        <v>18</v>
      </c>
      <c r="M747" s="19">
        <f t="shared" si="67"/>
        <v>16</v>
      </c>
      <c r="N747" s="19">
        <f t="shared" si="67"/>
        <v>14</v>
      </c>
      <c r="O747" s="19">
        <f t="shared" si="67"/>
        <v>53</v>
      </c>
      <c r="P747" s="19">
        <f t="shared" si="67"/>
        <v>117</v>
      </c>
      <c r="Q747" s="19">
        <f t="shared" si="67"/>
        <v>35</v>
      </c>
      <c r="R747" s="19">
        <f t="shared" si="67"/>
        <v>0</v>
      </c>
      <c r="S747" s="19">
        <f t="shared" si="67"/>
        <v>18</v>
      </c>
      <c r="T747" s="19">
        <f t="shared" si="67"/>
        <v>34</v>
      </c>
      <c r="U747" s="19">
        <f t="shared" si="67"/>
        <v>142</v>
      </c>
      <c r="V747" s="19">
        <f t="shared" si="67"/>
        <v>22</v>
      </c>
      <c r="W747" s="19">
        <f t="shared" si="67"/>
        <v>0</v>
      </c>
      <c r="X747" s="19"/>
      <c r="Y747" s="19"/>
      <c r="Z747" s="19"/>
      <c r="AA747" s="19"/>
      <c r="AB747" s="19"/>
      <c r="AC747" s="19">
        <f t="shared" si="67"/>
        <v>744</v>
      </c>
    </row>
  </sheetData>
  <sheetProtection password="F7F2" sheet="1" objects="1" scenarios="1" selectLockedCells="1" selectUnlockedCells="1"/>
  <sortState ref="A4:X326">
    <sortCondition descending="1" ref="C4:C326"/>
    <sortCondition ref="A4:A326"/>
  </sortState>
  <mergeCells count="4">
    <mergeCell ref="F3:H3"/>
    <mergeCell ref="I3:W3"/>
    <mergeCell ref="F2:W2"/>
    <mergeCell ref="X3:AB3"/>
  </mergeCells>
  <pageMargins left="0.7" right="0.7" top="0.75" bottom="0.75" header="0.3" footer="0.3"/>
  <ignoredErrors>
    <ignoredError sqref="AC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80" zoomScaleNormal="80" workbookViewId="0">
      <selection activeCell="Y24" sqref="Y24"/>
    </sheetView>
  </sheetViews>
  <sheetFormatPr defaultColWidth="9.1796875" defaultRowHeight="14.5" x14ac:dyDescent="0.35"/>
  <cols>
    <col min="1" max="1" width="53" style="79" bestFit="1" customWidth="1"/>
    <col min="2" max="2" width="23.54296875" style="79" customWidth="1"/>
    <col min="3" max="22" width="9.1796875" style="2" customWidth="1"/>
    <col min="23" max="23" width="18.453125" style="1" customWidth="1"/>
    <col min="24" max="28" width="9.1796875" style="79"/>
    <col min="29" max="29" width="18.54296875" style="79" customWidth="1"/>
    <col min="30" max="16384" width="9.1796875" style="79"/>
  </cols>
  <sheetData>
    <row r="1" spans="1:29" ht="26" x14ac:dyDescent="0.6">
      <c r="A1" s="9" t="s">
        <v>853</v>
      </c>
      <c r="B1" s="9"/>
    </row>
    <row r="2" spans="1:29" ht="15.5" x14ac:dyDescent="0.35">
      <c r="C2" s="156" t="s">
        <v>24</v>
      </c>
      <c r="D2" s="156"/>
      <c r="E2" s="156"/>
      <c r="F2" s="156"/>
      <c r="G2" s="156"/>
      <c r="H2" s="157" t="s">
        <v>25</v>
      </c>
      <c r="I2" s="157"/>
      <c r="J2" s="157"/>
      <c r="K2" s="157"/>
      <c r="L2" s="157"/>
      <c r="M2" s="157" t="s">
        <v>26</v>
      </c>
      <c r="N2" s="157"/>
      <c r="O2" s="157"/>
      <c r="P2" s="157"/>
      <c r="Q2" s="157"/>
      <c r="R2" s="156" t="s">
        <v>854</v>
      </c>
      <c r="S2" s="156"/>
      <c r="T2" s="156"/>
      <c r="U2" s="156"/>
      <c r="V2" s="156"/>
      <c r="W2" s="158" t="s">
        <v>27</v>
      </c>
      <c r="X2" s="163" t="s">
        <v>923</v>
      </c>
      <c r="Y2" s="164"/>
      <c r="Z2" s="164"/>
      <c r="AA2" s="164"/>
      <c r="AB2" s="164"/>
      <c r="AC2" s="165"/>
    </row>
    <row r="3" spans="1:29" ht="66.75" customHeight="1" x14ac:dyDescent="0.35">
      <c r="B3" s="95" t="s">
        <v>906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99" t="s">
        <v>16</v>
      </c>
      <c r="O3" s="99" t="s">
        <v>17</v>
      </c>
      <c r="P3" s="99" t="s">
        <v>18</v>
      </c>
      <c r="Q3" s="99" t="s">
        <v>19</v>
      </c>
      <c r="R3" s="99" t="s">
        <v>20</v>
      </c>
      <c r="S3" s="99" t="s">
        <v>21</v>
      </c>
      <c r="T3" s="99" t="s">
        <v>22</v>
      </c>
      <c r="U3" s="99" t="s">
        <v>23</v>
      </c>
      <c r="V3" s="99" t="s">
        <v>419</v>
      </c>
      <c r="W3" s="158"/>
      <c r="X3" s="166"/>
      <c r="Y3" s="167"/>
      <c r="Z3" s="167"/>
      <c r="AA3" s="167"/>
      <c r="AB3" s="167"/>
      <c r="AC3" s="168"/>
    </row>
    <row r="4" spans="1:29" ht="18.5" x14ac:dyDescent="0.45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61"/>
      <c r="Y4" s="161"/>
      <c r="Z4" s="161"/>
      <c r="AA4" s="161"/>
      <c r="AB4" s="161"/>
      <c r="AC4" s="162"/>
    </row>
    <row r="5" spans="1:29" s="8" customFormat="1" ht="15.5" x14ac:dyDescent="0.35">
      <c r="A5" s="80" t="s">
        <v>855</v>
      </c>
      <c r="B5" s="80"/>
      <c r="C5" s="7">
        <v>0</v>
      </c>
      <c r="D5" s="7">
        <v>0</v>
      </c>
      <c r="E5" s="131">
        <v>0.1</v>
      </c>
      <c r="F5" s="7">
        <v>0</v>
      </c>
      <c r="G5" s="7">
        <v>0</v>
      </c>
      <c r="H5" s="7">
        <v>0</v>
      </c>
      <c r="I5" s="7">
        <v>0</v>
      </c>
      <c r="J5" s="131">
        <v>0.05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130">
        <f>SUM(C5:V5)</f>
        <v>0.15000000000000002</v>
      </c>
      <c r="X5" s="169"/>
      <c r="Y5" s="161"/>
      <c r="Z5" s="161"/>
      <c r="AA5" s="161"/>
      <c r="AB5" s="161"/>
      <c r="AC5" s="162"/>
    </row>
    <row r="6" spans="1:29" ht="15.5" x14ac:dyDescent="0.35">
      <c r="A6" s="5" t="s">
        <v>0</v>
      </c>
      <c r="B6" s="5"/>
      <c r="C6" s="3">
        <v>0</v>
      </c>
      <c r="D6" s="3">
        <v>3</v>
      </c>
      <c r="E6" s="3">
        <v>3</v>
      </c>
      <c r="F6" s="3">
        <v>4.57</v>
      </c>
      <c r="G6" s="3">
        <v>0</v>
      </c>
      <c r="H6" s="3">
        <v>0</v>
      </c>
      <c r="I6" s="3">
        <v>8.23</v>
      </c>
      <c r="J6" s="3">
        <v>0</v>
      </c>
      <c r="K6" s="3">
        <v>0</v>
      </c>
      <c r="L6" s="3">
        <v>0</v>
      </c>
      <c r="M6" s="3">
        <v>0</v>
      </c>
      <c r="N6" s="3">
        <v>7.78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14">
        <f>SUM(C6:V6)</f>
        <v>26.580000000000002</v>
      </c>
      <c r="X6" s="170"/>
      <c r="Y6" s="161"/>
      <c r="Z6" s="161"/>
      <c r="AA6" s="161"/>
      <c r="AB6" s="161"/>
      <c r="AC6" s="162"/>
    </row>
    <row r="7" spans="1:29" x14ac:dyDescent="0.3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61"/>
      <c r="Y7" s="161"/>
      <c r="Z7" s="161"/>
      <c r="AA7" s="161"/>
      <c r="AB7" s="161"/>
      <c r="AC7" s="162"/>
    </row>
    <row r="8" spans="1:29" ht="18.5" x14ac:dyDescent="0.45">
      <c r="A8" s="136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5"/>
      <c r="Y8" s="5"/>
      <c r="Z8" s="5"/>
      <c r="AA8" s="5"/>
      <c r="AB8" s="5"/>
      <c r="AC8" s="5"/>
    </row>
    <row r="9" spans="1:29" ht="15.5" x14ac:dyDescent="0.35">
      <c r="A9" s="5" t="s">
        <v>855</v>
      </c>
      <c r="B9" s="127">
        <v>4.26</v>
      </c>
      <c r="C9" s="128">
        <v>6.74</v>
      </c>
      <c r="D9" s="128">
        <v>6.74</v>
      </c>
      <c r="E9" s="128">
        <v>8.61</v>
      </c>
      <c r="F9" s="128">
        <v>6.74</v>
      </c>
      <c r="G9" s="128">
        <v>6.74</v>
      </c>
      <c r="H9" s="128">
        <v>5.25</v>
      </c>
      <c r="I9" s="128">
        <v>6.99</v>
      </c>
      <c r="J9" s="128">
        <v>13.2</v>
      </c>
      <c r="K9" s="128">
        <v>7</v>
      </c>
      <c r="L9" s="128">
        <v>5.25</v>
      </c>
      <c r="M9" s="128">
        <v>2.1</v>
      </c>
      <c r="N9" s="128">
        <v>2.1</v>
      </c>
      <c r="O9" s="128">
        <v>2.1</v>
      </c>
      <c r="P9" s="128">
        <v>2.1</v>
      </c>
      <c r="Q9" s="128">
        <v>2.1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130">
        <f>SUM(B9:V9)</f>
        <v>88.019999999999982</v>
      </c>
      <c r="X9" s="5"/>
      <c r="Y9" s="5"/>
      <c r="Z9" s="5"/>
      <c r="AA9" s="5"/>
      <c r="AB9" s="5"/>
      <c r="AC9" s="5"/>
    </row>
    <row r="10" spans="1:29" x14ac:dyDescent="0.35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  <c r="X10" s="5"/>
      <c r="Y10" s="5"/>
      <c r="Z10" s="5"/>
      <c r="AA10" s="5"/>
      <c r="AB10" s="5"/>
      <c r="AC10" s="5"/>
    </row>
    <row r="11" spans="1:29" ht="18.5" x14ac:dyDescent="0.45">
      <c r="A11" s="136" t="s">
        <v>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5"/>
      <c r="Y11" s="5"/>
      <c r="Z11" s="5"/>
      <c r="AA11" s="5"/>
      <c r="AB11" s="5"/>
      <c r="AC11" s="5"/>
    </row>
    <row r="12" spans="1:29" ht="15.5" x14ac:dyDescent="0.35">
      <c r="A12" s="5" t="s">
        <v>0</v>
      </c>
      <c r="B12" s="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27">
        <v>1</v>
      </c>
      <c r="I12" s="127">
        <v>1</v>
      </c>
      <c r="J12" s="127">
        <v>1</v>
      </c>
      <c r="K12" s="127">
        <v>1</v>
      </c>
      <c r="L12" s="127">
        <v>0.88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102">
        <f>SUM(C12:V12)</f>
        <v>4.88</v>
      </c>
      <c r="X12" s="170" t="s">
        <v>925</v>
      </c>
      <c r="Y12" s="161"/>
      <c r="Z12" s="161"/>
      <c r="AA12" s="161"/>
      <c r="AB12" s="161"/>
      <c r="AC12" s="162"/>
    </row>
    <row r="13" spans="1:29" ht="15.5" x14ac:dyDescent="0.35">
      <c r="A13" s="5" t="s">
        <v>856</v>
      </c>
      <c r="B13" s="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27">
        <v>7.3</v>
      </c>
      <c r="I13" s="127">
        <v>7.3</v>
      </c>
      <c r="J13" s="127">
        <v>7.3</v>
      </c>
      <c r="K13" s="127">
        <v>7.3</v>
      </c>
      <c r="L13" s="127">
        <v>7.3</v>
      </c>
      <c r="M13" s="127">
        <v>7.3</v>
      </c>
      <c r="N13" s="127">
        <v>7.3</v>
      </c>
      <c r="O13" s="127">
        <v>7.3</v>
      </c>
      <c r="P13" s="127">
        <v>7.3</v>
      </c>
      <c r="Q13" s="127">
        <v>7.3</v>
      </c>
      <c r="R13" s="127">
        <v>7.5</v>
      </c>
      <c r="S13" s="127">
        <v>7.5</v>
      </c>
      <c r="T13" s="127">
        <v>7.5</v>
      </c>
      <c r="U13" s="127">
        <v>7.23</v>
      </c>
      <c r="V13" s="3">
        <v>0</v>
      </c>
      <c r="W13" s="102">
        <f>SUM(C13:V13)</f>
        <v>102.72999999999999</v>
      </c>
      <c r="X13" s="170" t="s">
        <v>925</v>
      </c>
      <c r="Y13" s="161"/>
      <c r="Z13" s="161"/>
      <c r="AA13" s="161"/>
      <c r="AB13" s="161"/>
      <c r="AC13" s="162"/>
    </row>
    <row r="14" spans="1:29" x14ac:dyDescent="0.35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  <c r="X14" s="170"/>
      <c r="Y14" s="161"/>
      <c r="Z14" s="161"/>
      <c r="AA14" s="161"/>
      <c r="AB14" s="161"/>
      <c r="AC14" s="162"/>
    </row>
    <row r="15" spans="1:29" ht="18.5" x14ac:dyDescent="0.45">
      <c r="A15" s="136" t="s">
        <v>60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8"/>
      <c r="X15" s="170"/>
      <c r="Y15" s="161"/>
      <c r="Z15" s="161"/>
      <c r="AA15" s="161"/>
      <c r="AB15" s="161"/>
      <c r="AC15" s="162"/>
    </row>
    <row r="16" spans="1:29" ht="15.5" x14ac:dyDescent="0.35">
      <c r="A16" s="5" t="s">
        <v>856</v>
      </c>
      <c r="B16" s="5"/>
      <c r="C16" s="3">
        <v>0</v>
      </c>
      <c r="D16" s="3">
        <v>0</v>
      </c>
      <c r="E16" s="3">
        <v>0</v>
      </c>
      <c r="F16" s="3">
        <v>7.3</v>
      </c>
      <c r="G16" s="3">
        <v>7.3</v>
      </c>
      <c r="H16" s="3">
        <v>7.3</v>
      </c>
      <c r="I16" s="3">
        <v>7.3</v>
      </c>
      <c r="J16" s="3">
        <v>7.3</v>
      </c>
      <c r="K16" s="3">
        <v>7.3</v>
      </c>
      <c r="L16" s="3">
        <v>7.3</v>
      </c>
      <c r="M16" s="3">
        <v>7.3</v>
      </c>
      <c r="N16" s="3">
        <v>7.3</v>
      </c>
      <c r="O16" s="3">
        <v>7.3</v>
      </c>
      <c r="P16" s="3">
        <v>7.3</v>
      </c>
      <c r="Q16" s="3">
        <v>7.3</v>
      </c>
      <c r="R16" s="3">
        <v>7.3</v>
      </c>
      <c r="S16" s="3">
        <v>7.3</v>
      </c>
      <c r="T16" s="3">
        <v>7.3</v>
      </c>
      <c r="U16" s="3">
        <v>7.3</v>
      </c>
      <c r="V16" s="3">
        <v>0</v>
      </c>
      <c r="W16" s="102">
        <f>SUM(C16:V16)</f>
        <v>116.79999999999997</v>
      </c>
      <c r="X16" s="170" t="s">
        <v>926</v>
      </c>
      <c r="Y16" s="161"/>
      <c r="Z16" s="161"/>
      <c r="AA16" s="161"/>
      <c r="AB16" s="161"/>
      <c r="AC16" s="162"/>
    </row>
    <row r="17" spans="1:29" x14ac:dyDescent="0.3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61"/>
      <c r="Y17" s="161"/>
      <c r="Z17" s="161"/>
      <c r="AA17" s="161"/>
      <c r="AB17" s="161"/>
      <c r="AC17" s="162"/>
    </row>
    <row r="18" spans="1:29" ht="18.5" x14ac:dyDescent="0.45">
      <c r="A18" s="136" t="s">
        <v>61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  <c r="X18" s="5"/>
      <c r="Y18" s="5"/>
      <c r="Z18" s="5"/>
      <c r="AA18" s="5"/>
      <c r="AB18" s="5"/>
      <c r="AC18" s="5"/>
    </row>
    <row r="19" spans="1:29" ht="15.5" x14ac:dyDescent="0.35">
      <c r="A19" s="5" t="s">
        <v>855</v>
      </c>
      <c r="B19" s="5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102">
        <f>SUM(C19:V19)</f>
        <v>0</v>
      </c>
      <c r="X19" s="5"/>
      <c r="Y19" s="5"/>
      <c r="Z19" s="5"/>
      <c r="AA19" s="5"/>
      <c r="AB19" s="5"/>
      <c r="AC19" s="5"/>
    </row>
    <row r="20" spans="1:29" x14ac:dyDescent="0.3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5"/>
      <c r="Y20" s="5"/>
      <c r="Z20" s="5"/>
      <c r="AA20" s="5"/>
      <c r="AB20" s="5"/>
      <c r="AC20" s="5"/>
    </row>
    <row r="21" spans="1:29" ht="18.5" x14ac:dyDescent="0.45">
      <c r="A21" s="136" t="s">
        <v>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5"/>
      <c r="Y21" s="5"/>
      <c r="Z21" s="5"/>
      <c r="AA21" s="5"/>
      <c r="AB21" s="5"/>
      <c r="AC21" s="5"/>
    </row>
    <row r="22" spans="1:29" ht="15.5" x14ac:dyDescent="0.35">
      <c r="A22" s="5" t="s">
        <v>855</v>
      </c>
      <c r="B22" s="5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102">
        <f>SUM(C22:V22)</f>
        <v>0</v>
      </c>
      <c r="X22" s="170" t="s">
        <v>924</v>
      </c>
      <c r="Y22" s="161"/>
      <c r="Z22" s="161"/>
      <c r="AA22" s="161"/>
      <c r="AB22" s="161"/>
      <c r="AC22" s="162"/>
    </row>
    <row r="23" spans="1:29" ht="15.5" x14ac:dyDescent="0.35">
      <c r="A23" s="5" t="s">
        <v>857</v>
      </c>
      <c r="B23" s="5"/>
      <c r="C23" s="3">
        <v>0</v>
      </c>
      <c r="D23" s="3">
        <v>0</v>
      </c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>
        <v>6.2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102">
        <f>SUM(C23:V23)</f>
        <v>31.2</v>
      </c>
      <c r="X23" s="5"/>
      <c r="Y23" s="5"/>
      <c r="Z23" s="5"/>
      <c r="AA23" s="5"/>
      <c r="AB23" s="5"/>
      <c r="AC23" s="5"/>
    </row>
    <row r="24" spans="1:29" ht="15" customHeight="1" x14ac:dyDescent="0.3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  <c r="X24" s="5"/>
      <c r="Y24" s="5"/>
      <c r="Z24" s="5"/>
      <c r="AA24" s="5"/>
      <c r="AB24" s="5"/>
      <c r="AC24" s="5"/>
    </row>
    <row r="25" spans="1:29" s="1" customFormat="1" ht="18.5" x14ac:dyDescent="0.45">
      <c r="A25" s="4" t="s">
        <v>27</v>
      </c>
      <c r="B25" s="92">
        <v>4.26</v>
      </c>
      <c r="C25" s="14">
        <f>SUM(C5,C6,C9,C12,C13,C16,C19,C22,C23)</f>
        <v>6.74</v>
      </c>
      <c r="D25" s="92">
        <f t="shared" ref="D25:V25" si="0">SUM(D5,D6,D9,D12,D13,D16,D19,D22,D23)</f>
        <v>9.74</v>
      </c>
      <c r="E25" s="92">
        <f t="shared" si="0"/>
        <v>16.71</v>
      </c>
      <c r="F25" s="92">
        <f t="shared" si="0"/>
        <v>23.61</v>
      </c>
      <c r="G25" s="92">
        <f t="shared" si="0"/>
        <v>19.04</v>
      </c>
      <c r="H25" s="92">
        <f t="shared" si="0"/>
        <v>25.85</v>
      </c>
      <c r="I25" s="92">
        <f t="shared" si="0"/>
        <v>35.82</v>
      </c>
      <c r="J25" s="92">
        <f t="shared" si="0"/>
        <v>35.050000000000004</v>
      </c>
      <c r="K25" s="92">
        <f t="shared" si="0"/>
        <v>22.6</v>
      </c>
      <c r="L25" s="92">
        <f t="shared" si="0"/>
        <v>20.73</v>
      </c>
      <c r="M25" s="92">
        <f t="shared" si="0"/>
        <v>16.7</v>
      </c>
      <c r="N25" s="92">
        <f t="shared" si="0"/>
        <v>24.48</v>
      </c>
      <c r="O25" s="92">
        <f t="shared" si="0"/>
        <v>16.7</v>
      </c>
      <c r="P25" s="92">
        <f t="shared" si="0"/>
        <v>16.7</v>
      </c>
      <c r="Q25" s="92">
        <f t="shared" si="0"/>
        <v>16.7</v>
      </c>
      <c r="R25" s="92">
        <f t="shared" si="0"/>
        <v>14.8</v>
      </c>
      <c r="S25" s="92">
        <f t="shared" si="0"/>
        <v>14.8</v>
      </c>
      <c r="T25" s="92">
        <f t="shared" si="0"/>
        <v>14.8</v>
      </c>
      <c r="U25" s="92">
        <f t="shared" si="0"/>
        <v>14.530000000000001</v>
      </c>
      <c r="V25" s="92">
        <f t="shared" si="0"/>
        <v>0</v>
      </c>
      <c r="W25" s="92">
        <f>SUM(B25:V25)</f>
        <v>370.36</v>
      </c>
      <c r="X25" s="100"/>
      <c r="Y25" s="100"/>
      <c r="Z25" s="100"/>
      <c r="AA25" s="100"/>
      <c r="AB25" s="100"/>
      <c r="AC25" s="100"/>
    </row>
    <row r="27" spans="1:29" ht="18.5" x14ac:dyDescent="0.45">
      <c r="A27" s="96" t="s">
        <v>1047</v>
      </c>
      <c r="C27" s="2">
        <f>SUM(C5,C9,C19,C22)</f>
        <v>6.74</v>
      </c>
      <c r="D27" s="2">
        <f t="shared" ref="D27:V27" si="1">SUM(D5,D9,D19,D22)</f>
        <v>6.74</v>
      </c>
      <c r="E27" s="2">
        <f t="shared" si="1"/>
        <v>8.7099999999999991</v>
      </c>
      <c r="F27" s="2">
        <f t="shared" si="1"/>
        <v>6.74</v>
      </c>
      <c r="G27" s="2">
        <f t="shared" si="1"/>
        <v>6.74</v>
      </c>
      <c r="H27" s="2">
        <f t="shared" si="1"/>
        <v>5.25</v>
      </c>
      <c r="I27" s="2">
        <f t="shared" si="1"/>
        <v>6.99</v>
      </c>
      <c r="J27" s="2">
        <f t="shared" si="1"/>
        <v>13.25</v>
      </c>
      <c r="K27" s="2">
        <f t="shared" si="1"/>
        <v>7</v>
      </c>
      <c r="L27" s="2">
        <f t="shared" si="1"/>
        <v>5.25</v>
      </c>
      <c r="M27" s="2">
        <f t="shared" si="1"/>
        <v>2.1</v>
      </c>
      <c r="N27" s="2">
        <f t="shared" si="1"/>
        <v>2.1</v>
      </c>
      <c r="O27" s="2">
        <f t="shared" si="1"/>
        <v>2.1</v>
      </c>
      <c r="P27" s="2">
        <f t="shared" si="1"/>
        <v>2.1</v>
      </c>
      <c r="Q27" s="2">
        <f t="shared" si="1"/>
        <v>2.1</v>
      </c>
      <c r="R27" s="2">
        <f t="shared" si="1"/>
        <v>0</v>
      </c>
      <c r="S27" s="2">
        <f t="shared" si="1"/>
        <v>0</v>
      </c>
      <c r="T27" s="2">
        <f t="shared" si="1"/>
        <v>0</v>
      </c>
      <c r="U27" s="2">
        <f t="shared" si="1"/>
        <v>0</v>
      </c>
      <c r="V27" s="2">
        <f t="shared" si="1"/>
        <v>0</v>
      </c>
      <c r="W27" s="132">
        <f>SUM(C27:V27)</f>
        <v>83.909999999999968</v>
      </c>
    </row>
    <row r="28" spans="1:29" ht="18.5" x14ac:dyDescent="0.45">
      <c r="A28" s="97"/>
      <c r="W28" s="19"/>
    </row>
    <row r="29" spans="1:29" ht="18.5" x14ac:dyDescent="0.45">
      <c r="A29" s="10" t="s">
        <v>913</v>
      </c>
      <c r="C29" s="2">
        <f>C25-C27</f>
        <v>0</v>
      </c>
      <c r="D29" s="2">
        <f t="shared" ref="D29:V29" si="2">D25-D27</f>
        <v>3</v>
      </c>
      <c r="E29" s="2">
        <f t="shared" si="2"/>
        <v>8.0000000000000018</v>
      </c>
      <c r="F29" s="2">
        <f t="shared" si="2"/>
        <v>16.869999999999997</v>
      </c>
      <c r="G29" s="2">
        <f t="shared" si="2"/>
        <v>12.299999999999999</v>
      </c>
      <c r="H29" s="2">
        <f t="shared" si="2"/>
        <v>20.6</v>
      </c>
      <c r="I29" s="2">
        <f t="shared" si="2"/>
        <v>28.83</v>
      </c>
      <c r="J29" s="2">
        <f t="shared" si="2"/>
        <v>21.800000000000004</v>
      </c>
      <c r="K29" s="2">
        <f t="shared" si="2"/>
        <v>15.600000000000001</v>
      </c>
      <c r="L29" s="2">
        <f t="shared" si="2"/>
        <v>15.48</v>
      </c>
      <c r="M29" s="2">
        <f t="shared" si="2"/>
        <v>14.6</v>
      </c>
      <c r="N29" s="2">
        <f t="shared" si="2"/>
        <v>22.38</v>
      </c>
      <c r="O29" s="2">
        <f t="shared" si="2"/>
        <v>14.6</v>
      </c>
      <c r="P29" s="2">
        <f t="shared" si="2"/>
        <v>14.6</v>
      </c>
      <c r="Q29" s="2">
        <f t="shared" si="2"/>
        <v>14.6</v>
      </c>
      <c r="R29" s="2">
        <f t="shared" si="2"/>
        <v>14.8</v>
      </c>
      <c r="S29" s="2">
        <f t="shared" si="2"/>
        <v>14.8</v>
      </c>
      <c r="T29" s="2">
        <f t="shared" si="2"/>
        <v>14.8</v>
      </c>
      <c r="U29" s="2">
        <f t="shared" si="2"/>
        <v>14.530000000000001</v>
      </c>
      <c r="V29" s="2">
        <f t="shared" si="2"/>
        <v>0</v>
      </c>
      <c r="W29" s="19">
        <f t="shared" ref="W29" si="3">SUM(C29:V29)</f>
        <v>282.18999999999994</v>
      </c>
    </row>
    <row r="32" spans="1:29" ht="18.5" x14ac:dyDescent="0.45">
      <c r="A32" s="159" t="s">
        <v>920</v>
      </c>
      <c r="B32" s="160"/>
    </row>
  </sheetData>
  <sheetProtection password="F7F2" sheet="1" objects="1" scenarios="1" selectLockedCells="1" selectUnlockedCells="1"/>
  <mergeCells count="27">
    <mergeCell ref="A32:B32"/>
    <mergeCell ref="A4:AC4"/>
    <mergeCell ref="X2:AC3"/>
    <mergeCell ref="X5:AC5"/>
    <mergeCell ref="X6:AC6"/>
    <mergeCell ref="A7:AC7"/>
    <mergeCell ref="X22:AC22"/>
    <mergeCell ref="X12:AC12"/>
    <mergeCell ref="X13:AC13"/>
    <mergeCell ref="X16:AC16"/>
    <mergeCell ref="X14:AC14"/>
    <mergeCell ref="X15:AC15"/>
    <mergeCell ref="A17:AC17"/>
    <mergeCell ref="A18:W18"/>
    <mergeCell ref="A20:W20"/>
    <mergeCell ref="A21:W21"/>
    <mergeCell ref="A24:W24"/>
    <mergeCell ref="A15:W15"/>
    <mergeCell ref="C2:G2"/>
    <mergeCell ref="H2:L2"/>
    <mergeCell ref="M2:Q2"/>
    <mergeCell ref="R2:V2"/>
    <mergeCell ref="W2:W3"/>
    <mergeCell ref="A8:W8"/>
    <mergeCell ref="A10:W10"/>
    <mergeCell ref="A11:W11"/>
    <mergeCell ref="A14:W14"/>
  </mergeCells>
  <pageMargins left="0.7" right="0.7" top="0.75" bottom="0.75" header="0.3" footer="0.3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90" zoomScaleNormal="90" workbookViewId="0">
      <selection activeCell="B33" sqref="B33"/>
    </sheetView>
  </sheetViews>
  <sheetFormatPr defaultColWidth="9.1796875" defaultRowHeight="14.5" x14ac:dyDescent="0.35"/>
  <cols>
    <col min="1" max="1" width="64" style="79" customWidth="1"/>
    <col min="2" max="2" width="9.1796875" style="79"/>
    <col min="3" max="3" width="81.54296875" style="79" customWidth="1"/>
    <col min="4" max="4" width="17.26953125" style="79" customWidth="1"/>
    <col min="5" max="24" width="5.7265625" style="2" customWidth="1"/>
    <col min="25" max="25" width="5.7265625" style="79" customWidth="1"/>
    <col min="26" max="16384" width="9.1796875" style="79"/>
  </cols>
  <sheetData>
    <row r="1" spans="1:24" x14ac:dyDescent="0.35">
      <c r="A1" s="1" t="s">
        <v>858</v>
      </c>
      <c r="E1" s="2" t="s">
        <v>65</v>
      </c>
      <c r="F1" s="2" t="s">
        <v>66</v>
      </c>
      <c r="G1" s="2" t="s">
        <v>68</v>
      </c>
      <c r="H1" s="2" t="s">
        <v>69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74</v>
      </c>
      <c r="N1" s="2" t="s">
        <v>75</v>
      </c>
      <c r="O1" s="2" t="s">
        <v>76</v>
      </c>
      <c r="P1" s="2" t="s">
        <v>77</v>
      </c>
      <c r="Q1" s="2" t="s">
        <v>78</v>
      </c>
      <c r="R1" s="2" t="s">
        <v>79</v>
      </c>
      <c r="S1" s="2" t="s">
        <v>80</v>
      </c>
      <c r="T1" s="2" t="s">
        <v>81</v>
      </c>
      <c r="U1" s="2" t="s">
        <v>82</v>
      </c>
      <c r="V1" s="2" t="s">
        <v>83</v>
      </c>
      <c r="W1" s="2" t="s">
        <v>84</v>
      </c>
      <c r="X1" s="2" t="s">
        <v>420</v>
      </c>
    </row>
    <row r="2" spans="1:24" x14ac:dyDescent="0.35">
      <c r="A2" s="93" t="s">
        <v>859</v>
      </c>
      <c r="B2" s="129">
        <v>0.05</v>
      </c>
      <c r="C2" s="79" t="s">
        <v>860</v>
      </c>
      <c r="D2" s="79" t="s">
        <v>861</v>
      </c>
    </row>
    <row r="3" spans="1:24" x14ac:dyDescent="0.35">
      <c r="A3" s="93" t="s">
        <v>862</v>
      </c>
      <c r="B3" s="79">
        <v>0.26</v>
      </c>
      <c r="C3" s="79" t="s">
        <v>910</v>
      </c>
      <c r="D3" s="79" t="s">
        <v>861</v>
      </c>
    </row>
    <row r="4" spans="1:24" x14ac:dyDescent="0.35">
      <c r="A4" s="93" t="s">
        <v>864</v>
      </c>
      <c r="B4" s="79">
        <v>0.06</v>
      </c>
      <c r="C4" s="79" t="s">
        <v>910</v>
      </c>
      <c r="D4" s="79" t="s">
        <v>861</v>
      </c>
    </row>
    <row r="5" spans="1:24" x14ac:dyDescent="0.35">
      <c r="A5" s="93" t="s">
        <v>865</v>
      </c>
      <c r="B5" s="79">
        <v>0</v>
      </c>
      <c r="C5" s="79" t="s">
        <v>1044</v>
      </c>
      <c r="D5" s="79" t="s">
        <v>2</v>
      </c>
    </row>
    <row r="6" spans="1:24" x14ac:dyDescent="0.35">
      <c r="A6" s="94" t="s">
        <v>866</v>
      </c>
      <c r="B6" s="79">
        <v>1.32</v>
      </c>
      <c r="C6" s="79" t="s">
        <v>1050</v>
      </c>
      <c r="D6" s="79" t="s">
        <v>2</v>
      </c>
    </row>
    <row r="7" spans="1:24" x14ac:dyDescent="0.35">
      <c r="A7" s="93" t="s">
        <v>867</v>
      </c>
      <c r="B7" s="129">
        <v>26.27</v>
      </c>
      <c r="C7" s="79" t="s">
        <v>868</v>
      </c>
      <c r="D7" s="79" t="s">
        <v>2</v>
      </c>
    </row>
    <row r="8" spans="1:24" x14ac:dyDescent="0.35">
      <c r="A8" s="93" t="s">
        <v>869</v>
      </c>
      <c r="B8" s="129">
        <v>33.700000000000003</v>
      </c>
      <c r="C8" s="79" t="s">
        <v>870</v>
      </c>
      <c r="D8" s="79" t="s">
        <v>2</v>
      </c>
    </row>
    <row r="9" spans="1:24" x14ac:dyDescent="0.35">
      <c r="A9" s="93" t="s">
        <v>871</v>
      </c>
      <c r="B9" s="129">
        <v>2.2000000000000002</v>
      </c>
      <c r="C9" s="79" t="s">
        <v>907</v>
      </c>
      <c r="D9" s="79" t="s">
        <v>2</v>
      </c>
    </row>
    <row r="10" spans="1:24" x14ac:dyDescent="0.35">
      <c r="A10" s="94" t="s">
        <v>872</v>
      </c>
      <c r="B10" s="129">
        <v>0.15</v>
      </c>
      <c r="C10" s="79" t="s">
        <v>1051</v>
      </c>
      <c r="D10" s="79" t="s">
        <v>2</v>
      </c>
    </row>
    <row r="11" spans="1:24" x14ac:dyDescent="0.35">
      <c r="A11" s="93" t="s">
        <v>873</v>
      </c>
      <c r="B11" s="129">
        <v>5.21</v>
      </c>
      <c r="C11" s="79" t="s">
        <v>874</v>
      </c>
      <c r="D11" s="79" t="s">
        <v>2</v>
      </c>
    </row>
    <row r="12" spans="1:24" x14ac:dyDescent="0.35">
      <c r="A12" s="93" t="s">
        <v>875</v>
      </c>
      <c r="B12" s="79">
        <v>0.3</v>
      </c>
      <c r="C12" s="79" t="s">
        <v>910</v>
      </c>
      <c r="D12" s="79" t="s">
        <v>2</v>
      </c>
    </row>
    <row r="13" spans="1:24" x14ac:dyDescent="0.35">
      <c r="A13" s="93" t="s">
        <v>876</v>
      </c>
      <c r="B13" s="129">
        <v>1.87</v>
      </c>
      <c r="C13" s="79" t="s">
        <v>863</v>
      </c>
      <c r="D13" s="79" t="s">
        <v>2</v>
      </c>
    </row>
    <row r="14" spans="1:24" x14ac:dyDescent="0.35">
      <c r="A14" s="93" t="s">
        <v>877</v>
      </c>
      <c r="B14" s="129">
        <v>10.5</v>
      </c>
      <c r="C14" s="79" t="s">
        <v>878</v>
      </c>
      <c r="D14" s="79" t="s">
        <v>2</v>
      </c>
    </row>
    <row r="15" spans="1:24" x14ac:dyDescent="0.35">
      <c r="A15" s="93" t="s">
        <v>879</v>
      </c>
      <c r="B15" s="129">
        <v>0.24</v>
      </c>
      <c r="C15" s="79" t="s">
        <v>860</v>
      </c>
      <c r="D15" s="79" t="s">
        <v>2</v>
      </c>
    </row>
    <row r="16" spans="1:24" x14ac:dyDescent="0.35">
      <c r="A16" s="93" t="s">
        <v>880</v>
      </c>
      <c r="B16" s="129">
        <v>2.35</v>
      </c>
      <c r="C16" s="79" t="s">
        <v>860</v>
      </c>
      <c r="D16" s="79" t="s">
        <v>2</v>
      </c>
    </row>
    <row r="17" spans="1:24" x14ac:dyDescent="0.35">
      <c r="A17" s="93" t="s">
        <v>881</v>
      </c>
      <c r="B17" s="129">
        <v>3.62</v>
      </c>
      <c r="C17" s="79" t="s">
        <v>860</v>
      </c>
      <c r="D17" s="79" t="s">
        <v>2</v>
      </c>
    </row>
    <row r="18" spans="1:24" x14ac:dyDescent="0.35">
      <c r="A18" s="93" t="s">
        <v>908</v>
      </c>
      <c r="B18" s="129">
        <v>0</v>
      </c>
      <c r="C18" s="79" t="s">
        <v>1043</v>
      </c>
      <c r="D18" s="79" t="s">
        <v>861</v>
      </c>
    </row>
    <row r="19" spans="1:24" x14ac:dyDescent="0.35">
      <c r="A19" s="93" t="s">
        <v>909</v>
      </c>
      <c r="B19" s="129">
        <v>0</v>
      </c>
      <c r="C19" s="79" t="s">
        <v>910</v>
      </c>
      <c r="D19" s="79" t="s">
        <v>4</v>
      </c>
    </row>
    <row r="20" spans="1:24" x14ac:dyDescent="0.35">
      <c r="A20" s="93" t="s">
        <v>911</v>
      </c>
      <c r="B20" s="129">
        <v>0.1</v>
      </c>
      <c r="C20" s="79" t="s">
        <v>863</v>
      </c>
      <c r="D20" s="79" t="s">
        <v>861</v>
      </c>
    </row>
    <row r="21" spans="1:24" x14ac:dyDescent="0.35">
      <c r="A21" s="93" t="s">
        <v>912</v>
      </c>
      <c r="B21" s="129">
        <v>0</v>
      </c>
      <c r="C21" s="79" t="s">
        <v>910</v>
      </c>
      <c r="D21" s="79" t="s">
        <v>4</v>
      </c>
    </row>
    <row r="22" spans="1:24" x14ac:dyDescent="0.35">
      <c r="A22" s="94" t="s">
        <v>1049</v>
      </c>
      <c r="B22" s="129">
        <v>2.79</v>
      </c>
      <c r="C22" s="79" t="s">
        <v>1050</v>
      </c>
      <c r="D22" s="79" t="s">
        <v>2</v>
      </c>
    </row>
    <row r="23" spans="1:24" x14ac:dyDescent="0.35">
      <c r="A23" s="93" t="s">
        <v>1045</v>
      </c>
      <c r="B23" s="1">
        <f>SUM(B5+B7+B8+B11,B13:B17)</f>
        <v>83.759999999999991</v>
      </c>
    </row>
    <row r="24" spans="1:24" x14ac:dyDescent="0.35">
      <c r="A24" s="93" t="s">
        <v>1046</v>
      </c>
      <c r="B24" s="1">
        <f>SUM(B2+B20)</f>
        <v>0.15000000000000002</v>
      </c>
    </row>
    <row r="25" spans="1:24" x14ac:dyDescent="0.35">
      <c r="A25" s="93" t="s">
        <v>1048</v>
      </c>
      <c r="B25" s="79">
        <f>SUM(B6+B10+B22)</f>
        <v>4.26</v>
      </c>
    </row>
    <row r="26" spans="1:24" x14ac:dyDescent="0.35">
      <c r="B26" s="1">
        <f>SUM(B23:B25)</f>
        <v>88.17</v>
      </c>
    </row>
    <row r="28" spans="1:24" x14ac:dyDescent="0.35">
      <c r="A28" s="1" t="s">
        <v>882</v>
      </c>
      <c r="E28" s="2" t="s">
        <v>65</v>
      </c>
      <c r="F28" s="2" t="s">
        <v>66</v>
      </c>
      <c r="G28" s="2" t="s">
        <v>68</v>
      </c>
      <c r="H28" s="2" t="s">
        <v>69</v>
      </c>
      <c r="I28" s="2" t="s">
        <v>70</v>
      </c>
      <c r="J28" s="2" t="s">
        <v>71</v>
      </c>
      <c r="K28" s="2" t="s">
        <v>72</v>
      </c>
      <c r="L28" s="2" t="s">
        <v>73</v>
      </c>
      <c r="M28" s="2" t="s">
        <v>74</v>
      </c>
      <c r="N28" s="2" t="s">
        <v>75</v>
      </c>
      <c r="O28" s="2" t="s">
        <v>76</v>
      </c>
      <c r="P28" s="2" t="s">
        <v>77</v>
      </c>
      <c r="Q28" s="2" t="s">
        <v>78</v>
      </c>
      <c r="R28" s="2" t="s">
        <v>79</v>
      </c>
      <c r="S28" s="2" t="s">
        <v>80</v>
      </c>
      <c r="T28" s="2" t="s">
        <v>81</v>
      </c>
      <c r="U28" s="2" t="s">
        <v>82</v>
      </c>
      <c r="V28" s="2" t="s">
        <v>83</v>
      </c>
      <c r="W28" s="2" t="s">
        <v>84</v>
      </c>
      <c r="X28" s="2" t="s">
        <v>420</v>
      </c>
    </row>
    <row r="29" spans="1:24" x14ac:dyDescent="0.35">
      <c r="A29" s="8" t="s">
        <v>883</v>
      </c>
      <c r="B29" s="79">
        <v>74.36</v>
      </c>
      <c r="C29" s="79" t="s">
        <v>1041</v>
      </c>
      <c r="D29" s="79" t="s">
        <v>884</v>
      </c>
    </row>
    <row r="30" spans="1:24" x14ac:dyDescent="0.35">
      <c r="A30" s="79" t="s">
        <v>885</v>
      </c>
      <c r="B30" s="79">
        <v>26</v>
      </c>
      <c r="C30" s="79" t="s">
        <v>922</v>
      </c>
      <c r="D30" s="79" t="s">
        <v>884</v>
      </c>
    </row>
    <row r="31" spans="1:24" x14ac:dyDescent="0.35">
      <c r="A31" s="79" t="s">
        <v>887</v>
      </c>
      <c r="B31" s="79">
        <v>2.37</v>
      </c>
      <c r="C31" s="79" t="s">
        <v>922</v>
      </c>
      <c r="D31" s="79" t="s">
        <v>884</v>
      </c>
    </row>
    <row r="32" spans="1:24" x14ac:dyDescent="0.35">
      <c r="A32" s="79" t="s">
        <v>889</v>
      </c>
      <c r="B32" s="79">
        <v>4.88</v>
      </c>
      <c r="C32" s="79" t="s">
        <v>921</v>
      </c>
    </row>
    <row r="33" spans="1:24" x14ac:dyDescent="0.35">
      <c r="B33" s="1">
        <f>SUM(B29:B32)</f>
        <v>107.61</v>
      </c>
    </row>
    <row r="35" spans="1:24" x14ac:dyDescent="0.35">
      <c r="A35" s="1" t="s">
        <v>890</v>
      </c>
      <c r="E35" s="2" t="s">
        <v>65</v>
      </c>
      <c r="F35" s="2" t="s">
        <v>66</v>
      </c>
      <c r="G35" s="2" t="s">
        <v>68</v>
      </c>
      <c r="H35" s="2" t="s">
        <v>69</v>
      </c>
      <c r="I35" s="2" t="s">
        <v>70</v>
      </c>
      <c r="J35" s="2" t="s">
        <v>71</v>
      </c>
      <c r="K35" s="2" t="s">
        <v>72</v>
      </c>
      <c r="L35" s="2" t="s">
        <v>73</v>
      </c>
      <c r="M35" s="2" t="s">
        <v>74</v>
      </c>
      <c r="N35" s="2" t="s">
        <v>75</v>
      </c>
      <c r="O35" s="2" t="s">
        <v>76</v>
      </c>
      <c r="P35" s="2" t="s">
        <v>77</v>
      </c>
      <c r="Q35" s="2" t="s">
        <v>78</v>
      </c>
      <c r="R35" s="2" t="s">
        <v>79</v>
      </c>
      <c r="S35" s="2" t="s">
        <v>80</v>
      </c>
      <c r="T35" s="2" t="s">
        <v>81</v>
      </c>
      <c r="U35" s="2" t="s">
        <v>82</v>
      </c>
      <c r="V35" s="2" t="s">
        <v>83</v>
      </c>
      <c r="W35" s="2" t="s">
        <v>84</v>
      </c>
      <c r="X35" s="2" t="s">
        <v>420</v>
      </c>
    </row>
    <row r="36" spans="1:24" x14ac:dyDescent="0.35">
      <c r="A36" s="79" t="s">
        <v>891</v>
      </c>
      <c r="B36" s="79">
        <v>3.34</v>
      </c>
      <c r="C36" s="79" t="s">
        <v>888</v>
      </c>
    </row>
    <row r="37" spans="1:24" x14ac:dyDescent="0.35">
      <c r="A37" s="79" t="s">
        <v>892</v>
      </c>
      <c r="B37" s="79">
        <v>5.22</v>
      </c>
      <c r="C37" s="79" t="s">
        <v>886</v>
      </c>
    </row>
    <row r="38" spans="1:24" x14ac:dyDescent="0.35">
      <c r="A38" s="79" t="s">
        <v>893</v>
      </c>
      <c r="B38" s="79">
        <v>1.71</v>
      </c>
      <c r="C38" s="79" t="s">
        <v>888</v>
      </c>
    </row>
    <row r="39" spans="1:24" x14ac:dyDescent="0.35">
      <c r="A39" s="79" t="s">
        <v>894</v>
      </c>
      <c r="B39" s="79">
        <v>1.49</v>
      </c>
      <c r="C39" s="79" t="s">
        <v>886</v>
      </c>
    </row>
    <row r="40" spans="1:24" x14ac:dyDescent="0.35">
      <c r="A40" s="79" t="s">
        <v>894</v>
      </c>
      <c r="B40" s="79">
        <v>0.42</v>
      </c>
      <c r="C40" s="79" t="s">
        <v>895</v>
      </c>
    </row>
    <row r="41" spans="1:24" x14ac:dyDescent="0.35">
      <c r="A41" s="79" t="s">
        <v>896</v>
      </c>
      <c r="B41" s="79">
        <v>0.43</v>
      </c>
      <c r="C41" s="79" t="s">
        <v>895</v>
      </c>
    </row>
    <row r="42" spans="1:24" x14ac:dyDescent="0.35">
      <c r="A42" s="79" t="s">
        <v>897</v>
      </c>
      <c r="B42" s="79">
        <v>0.35</v>
      </c>
      <c r="C42" s="79" t="s">
        <v>888</v>
      </c>
    </row>
    <row r="43" spans="1:24" x14ac:dyDescent="0.35">
      <c r="A43" s="79" t="s">
        <v>898</v>
      </c>
      <c r="B43" s="79">
        <v>0.43</v>
      </c>
      <c r="C43" s="79" t="s">
        <v>888</v>
      </c>
    </row>
    <row r="44" spans="1:24" x14ac:dyDescent="0.35">
      <c r="A44" s="79" t="s">
        <v>899</v>
      </c>
      <c r="B44" s="79">
        <v>0.51</v>
      </c>
      <c r="C44" s="79" t="s">
        <v>886</v>
      </c>
    </row>
    <row r="45" spans="1:24" x14ac:dyDescent="0.35">
      <c r="A45" s="79" t="s">
        <v>900</v>
      </c>
      <c r="B45" s="79">
        <v>4.74</v>
      </c>
      <c r="C45" s="79" t="s">
        <v>888</v>
      </c>
    </row>
    <row r="46" spans="1:24" x14ac:dyDescent="0.35">
      <c r="A46" s="79" t="s">
        <v>900</v>
      </c>
      <c r="B46" s="79">
        <v>1.01</v>
      </c>
      <c r="C46" s="79" t="s">
        <v>886</v>
      </c>
    </row>
    <row r="47" spans="1:24" x14ac:dyDescent="0.35">
      <c r="A47" s="79" t="s">
        <v>901</v>
      </c>
      <c r="B47" s="79">
        <v>6.68</v>
      </c>
      <c r="C47" s="79" t="s">
        <v>895</v>
      </c>
    </row>
    <row r="48" spans="1:24" x14ac:dyDescent="0.35">
      <c r="A48" s="79" t="s">
        <v>902</v>
      </c>
      <c r="B48" s="79">
        <v>0.25</v>
      </c>
      <c r="C48" s="79" t="s">
        <v>895</v>
      </c>
    </row>
    <row r="49" spans="1:24" x14ac:dyDescent="0.35">
      <c r="B49" s="1">
        <f>SUM(B36:B48)</f>
        <v>26.580000000000002</v>
      </c>
    </row>
    <row r="51" spans="1:24" x14ac:dyDescent="0.35">
      <c r="A51" s="1" t="s">
        <v>903</v>
      </c>
      <c r="E51" s="2" t="s">
        <v>65</v>
      </c>
      <c r="F51" s="2" t="s">
        <v>66</v>
      </c>
      <c r="G51" s="2" t="s">
        <v>68</v>
      </c>
      <c r="H51" s="2" t="s">
        <v>69</v>
      </c>
      <c r="I51" s="2" t="s">
        <v>70</v>
      </c>
      <c r="J51" s="2" t="s">
        <v>71</v>
      </c>
      <c r="K51" s="2" t="s">
        <v>72</v>
      </c>
      <c r="L51" s="2" t="s">
        <v>73</v>
      </c>
      <c r="M51" s="2" t="s">
        <v>74</v>
      </c>
      <c r="N51" s="2" t="s">
        <v>75</v>
      </c>
      <c r="O51" s="2" t="s">
        <v>76</v>
      </c>
      <c r="P51" s="2" t="s">
        <v>77</v>
      </c>
      <c r="Q51" s="2" t="s">
        <v>78</v>
      </c>
      <c r="R51" s="2" t="s">
        <v>79</v>
      </c>
      <c r="S51" s="2" t="s">
        <v>80</v>
      </c>
      <c r="T51" s="2" t="s">
        <v>81</v>
      </c>
      <c r="U51" s="2" t="s">
        <v>82</v>
      </c>
      <c r="V51" s="2" t="s">
        <v>83</v>
      </c>
      <c r="W51" s="2" t="s">
        <v>84</v>
      </c>
      <c r="X51" s="2" t="s">
        <v>420</v>
      </c>
    </row>
    <row r="52" spans="1:24" x14ac:dyDescent="0.35">
      <c r="A52" s="79" t="s">
        <v>904</v>
      </c>
      <c r="B52" s="79">
        <v>22</v>
      </c>
      <c r="C52" s="79" t="s">
        <v>927</v>
      </c>
    </row>
    <row r="53" spans="1:24" x14ac:dyDescent="0.35">
      <c r="A53" s="79" t="s">
        <v>904</v>
      </c>
      <c r="B53" s="79">
        <v>30.3</v>
      </c>
      <c r="C53" s="79" t="s">
        <v>927</v>
      </c>
    </row>
    <row r="54" spans="1:24" x14ac:dyDescent="0.35">
      <c r="A54" s="79" t="s">
        <v>904</v>
      </c>
      <c r="B54" s="79">
        <v>45.9</v>
      </c>
      <c r="C54" s="79" t="s">
        <v>927</v>
      </c>
    </row>
    <row r="55" spans="1:24" x14ac:dyDescent="0.35">
      <c r="A55" s="79" t="s">
        <v>904</v>
      </c>
      <c r="B55" s="79">
        <v>18.600000000000001</v>
      </c>
      <c r="C55" s="79" t="s">
        <v>927</v>
      </c>
    </row>
    <row r="56" spans="1:24" x14ac:dyDescent="0.35">
      <c r="B56" s="1">
        <f>SUM(B52:B55)</f>
        <v>116.79999999999998</v>
      </c>
    </row>
  </sheetData>
  <sheetProtection password="F7F2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Housing</vt:lpstr>
      <vt:lpstr>Masterplans &amp; Green Belt </vt:lpstr>
      <vt:lpstr>Masterplans Charts</vt:lpstr>
      <vt:lpstr>SHLAA Sites</vt:lpstr>
      <vt:lpstr>Employment</vt:lpstr>
      <vt:lpstr>Emp Sites</vt:lpstr>
      <vt:lpstr>Housing Trajectory Chart</vt:lpstr>
    </vt:vector>
  </TitlesOfParts>
  <Company>Warrington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Mulhall</dc:creator>
  <cp:lastModifiedBy>Usher, Kevin</cp:lastModifiedBy>
  <cp:lastPrinted>2018-09-11T11:04:27Z</cp:lastPrinted>
  <dcterms:created xsi:type="dcterms:W3CDTF">2017-05-11T10:13:03Z</dcterms:created>
  <dcterms:modified xsi:type="dcterms:W3CDTF">2020-01-27T15:00:41Z</dcterms:modified>
</cp:coreProperties>
</file>